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showInkAnnotation="0" codeName="ThisWorkbook" defaultThemeVersion="124226"/>
  <xr:revisionPtr revIDLastSave="0" documentId="8_{65AC458F-11DA-4BF9-9908-979CD7281FF6}" xr6:coauthVersionLast="36" xr6:coauthVersionMax="36" xr10:uidLastSave="{00000000-0000-0000-0000-000000000000}"/>
  <bookViews>
    <workbookView xWindow="120" yWindow="90" windowWidth="11280" windowHeight="4950" firstSheet="5" activeTab="5" xr2:uid="{00000000-000D-0000-FFFF-FFFF00000000}"/>
  </bookViews>
  <sheets>
    <sheet name="Prices 2013" sheetId="16" state="hidden" r:id="rId1"/>
    <sheet name="Prices 2014 " sheetId="3" state="hidden" r:id="rId2"/>
    <sheet name="Prices 2016" sheetId="15" state="hidden" r:id="rId3"/>
    <sheet name="Prices 2015" sheetId="5" state="hidden" r:id="rId4"/>
    <sheet name="редуц03.05.18" sheetId="25" state="hidden" r:id="rId5"/>
    <sheet name=" 2019 " sheetId="26" r:id="rId6"/>
    <sheet name="Prices 2017" sheetId="2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26" l="1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11" i="26"/>
  <c r="U33" i="26" l="1"/>
  <c r="T33" i="26"/>
  <c r="S33" i="26"/>
  <c r="V33" i="26"/>
  <c r="F33" i="26"/>
  <c r="R33" i="26" s="1"/>
  <c r="U32" i="26"/>
  <c r="T32" i="26"/>
  <c r="S32" i="26"/>
  <c r="V32" i="26"/>
  <c r="F32" i="26"/>
  <c r="R32" i="26" s="1"/>
  <c r="U31" i="26"/>
  <c r="T31" i="26"/>
  <c r="S31" i="26"/>
  <c r="V31" i="26"/>
  <c r="F31" i="26"/>
  <c r="R31" i="26" s="1"/>
  <c r="U30" i="26"/>
  <c r="T30" i="26"/>
  <c r="S30" i="26"/>
  <c r="V30" i="26"/>
  <c r="F30" i="26"/>
  <c r="R30" i="26" s="1"/>
  <c r="U29" i="26"/>
  <c r="T29" i="26"/>
  <c r="S29" i="26"/>
  <c r="V29" i="26"/>
  <c r="F29" i="26"/>
  <c r="R29" i="26" s="1"/>
  <c r="U28" i="26"/>
  <c r="T28" i="26"/>
  <c r="S28" i="26"/>
  <c r="V28" i="26"/>
  <c r="F28" i="26"/>
  <c r="R28" i="26" s="1"/>
  <c r="U27" i="26"/>
  <c r="T27" i="26"/>
  <c r="S27" i="26"/>
  <c r="V27" i="26"/>
  <c r="F27" i="26"/>
  <c r="R27" i="26" s="1"/>
  <c r="U26" i="26"/>
  <c r="T26" i="26"/>
  <c r="S26" i="26"/>
  <c r="V26" i="26"/>
  <c r="F26" i="26"/>
  <c r="R26" i="26" s="1"/>
  <c r="U25" i="26"/>
  <c r="T25" i="26"/>
  <c r="S25" i="26"/>
  <c r="V25" i="26"/>
  <c r="F25" i="26"/>
  <c r="R25" i="26" s="1"/>
  <c r="U24" i="26"/>
  <c r="T24" i="26"/>
  <c r="S24" i="26"/>
  <c r="V24" i="26"/>
  <c r="F24" i="26"/>
  <c r="R24" i="26" s="1"/>
  <c r="U23" i="26"/>
  <c r="T23" i="26"/>
  <c r="S23" i="26"/>
  <c r="V23" i="26"/>
  <c r="F23" i="26"/>
  <c r="R23" i="26" s="1"/>
  <c r="U22" i="26"/>
  <c r="T22" i="26"/>
  <c r="S22" i="26"/>
  <c r="V22" i="26"/>
  <c r="F22" i="26"/>
  <c r="R22" i="26" s="1"/>
  <c r="U21" i="26"/>
  <c r="T21" i="26"/>
  <c r="S21" i="26"/>
  <c r="V21" i="26"/>
  <c r="F21" i="26"/>
  <c r="R21" i="26" s="1"/>
  <c r="U20" i="26"/>
  <c r="T20" i="26"/>
  <c r="S20" i="26"/>
  <c r="V20" i="26"/>
  <c r="F20" i="26"/>
  <c r="R20" i="26" s="1"/>
  <c r="U19" i="26"/>
  <c r="T19" i="26"/>
  <c r="S19" i="26"/>
  <c r="V19" i="26"/>
  <c r="F19" i="26"/>
  <c r="R19" i="26" s="1"/>
  <c r="U18" i="26"/>
  <c r="T18" i="26"/>
  <c r="S18" i="26"/>
  <c r="V18" i="26"/>
  <c r="F18" i="26"/>
  <c r="R18" i="26" s="1"/>
  <c r="U17" i="26"/>
  <c r="T17" i="26"/>
  <c r="S17" i="26"/>
  <c r="V17" i="26"/>
  <c r="F17" i="26"/>
  <c r="R17" i="26" s="1"/>
  <c r="U16" i="26"/>
  <c r="T16" i="26"/>
  <c r="S16" i="26"/>
  <c r="V16" i="26"/>
  <c r="F16" i="26"/>
  <c r="R16" i="26" s="1"/>
  <c r="U15" i="26"/>
  <c r="T15" i="26"/>
  <c r="S15" i="26"/>
  <c r="V15" i="26"/>
  <c r="F15" i="26"/>
  <c r="R15" i="26" s="1"/>
  <c r="U14" i="26"/>
  <c r="T14" i="26"/>
  <c r="S14" i="26"/>
  <c r="V14" i="26"/>
  <c r="F14" i="26"/>
  <c r="R14" i="26" s="1"/>
  <c r="U13" i="26"/>
  <c r="T13" i="26"/>
  <c r="S13" i="26"/>
  <c r="V13" i="26"/>
  <c r="F13" i="26"/>
  <c r="R13" i="26" s="1"/>
  <c r="U12" i="26"/>
  <c r="T12" i="26"/>
  <c r="S12" i="26"/>
  <c r="V12" i="26"/>
  <c r="F12" i="26"/>
  <c r="R12" i="26" s="1"/>
  <c r="U11" i="26"/>
  <c r="T11" i="26"/>
  <c r="S11" i="26"/>
  <c r="V11" i="26"/>
  <c r="F11" i="26"/>
  <c r="R11" i="26" s="1"/>
  <c r="V34" i="26" l="1"/>
  <c r="C5" i="26" s="1"/>
  <c r="R34" i="26"/>
  <c r="C3" i="26" s="1"/>
  <c r="T34" i="26"/>
  <c r="C7" i="26" s="1"/>
  <c r="U34" i="26"/>
  <c r="C6" i="26" s="1"/>
  <c r="S34" i="26"/>
  <c r="C4" i="26" s="1"/>
  <c r="S34" i="25"/>
  <c r="R34" i="25"/>
  <c r="Q34" i="25"/>
  <c r="J34" i="25"/>
  <c r="T34" i="25" s="1"/>
  <c r="F34" i="25"/>
  <c r="P34" i="25" s="1"/>
  <c r="S33" i="25"/>
  <c r="R33" i="25"/>
  <c r="Q33" i="25"/>
  <c r="J33" i="25"/>
  <c r="T33" i="25" s="1"/>
  <c r="F33" i="25"/>
  <c r="P33" i="25" s="1"/>
  <c r="S32" i="25"/>
  <c r="R32" i="25"/>
  <c r="Q32" i="25"/>
  <c r="J32" i="25"/>
  <c r="T32" i="25" s="1"/>
  <c r="F32" i="25"/>
  <c r="P32" i="25" s="1"/>
  <c r="S31" i="25"/>
  <c r="R31" i="25"/>
  <c r="Q31" i="25"/>
  <c r="P31" i="25"/>
  <c r="J31" i="25"/>
  <c r="T31" i="25" s="1"/>
  <c r="F31" i="25"/>
  <c r="S30" i="25"/>
  <c r="R30" i="25"/>
  <c r="Q30" i="25"/>
  <c r="J30" i="25"/>
  <c r="T30" i="25" s="1"/>
  <c r="F30" i="25"/>
  <c r="P30" i="25" s="1"/>
  <c r="S29" i="25"/>
  <c r="R29" i="25"/>
  <c r="Q29" i="25"/>
  <c r="J29" i="25"/>
  <c r="T29" i="25" s="1"/>
  <c r="F29" i="25"/>
  <c r="P29" i="25" s="1"/>
  <c r="S28" i="25"/>
  <c r="R28" i="25"/>
  <c r="Q28" i="25"/>
  <c r="J28" i="25"/>
  <c r="T28" i="25" s="1"/>
  <c r="F28" i="25"/>
  <c r="P28" i="25" s="1"/>
  <c r="S27" i="25"/>
  <c r="R27" i="25"/>
  <c r="Q27" i="25"/>
  <c r="J27" i="25"/>
  <c r="T27" i="25" s="1"/>
  <c r="F27" i="25"/>
  <c r="P27" i="25" s="1"/>
  <c r="S26" i="25"/>
  <c r="R26" i="25"/>
  <c r="Q26" i="25"/>
  <c r="J26" i="25"/>
  <c r="T26" i="25" s="1"/>
  <c r="F26" i="25"/>
  <c r="P26" i="25" s="1"/>
  <c r="S25" i="25"/>
  <c r="R25" i="25"/>
  <c r="Q25" i="25"/>
  <c r="J25" i="25"/>
  <c r="T25" i="25" s="1"/>
  <c r="F25" i="25"/>
  <c r="P25" i="25" s="1"/>
  <c r="S24" i="25"/>
  <c r="R24" i="25"/>
  <c r="Q24" i="25"/>
  <c r="J24" i="25"/>
  <c r="T24" i="25" s="1"/>
  <c r="F24" i="25"/>
  <c r="P24" i="25" s="1"/>
  <c r="S23" i="25"/>
  <c r="R23" i="25"/>
  <c r="Q23" i="25"/>
  <c r="J23" i="25"/>
  <c r="T23" i="25" s="1"/>
  <c r="F23" i="25"/>
  <c r="P23" i="25" s="1"/>
  <c r="S22" i="25"/>
  <c r="R22" i="25"/>
  <c r="Q22" i="25"/>
  <c r="J22" i="25"/>
  <c r="T22" i="25" s="1"/>
  <c r="F22" i="25"/>
  <c r="P22" i="25" s="1"/>
  <c r="S21" i="25"/>
  <c r="R21" i="25"/>
  <c r="Q21" i="25"/>
  <c r="J21" i="25"/>
  <c r="T21" i="25" s="1"/>
  <c r="F21" i="25"/>
  <c r="P21" i="25" s="1"/>
  <c r="S20" i="25"/>
  <c r="R20" i="25"/>
  <c r="Q20" i="25"/>
  <c r="J20" i="25"/>
  <c r="T20" i="25" s="1"/>
  <c r="F20" i="25"/>
  <c r="P20" i="25" s="1"/>
  <c r="S19" i="25"/>
  <c r="R19" i="25"/>
  <c r="Q19" i="25"/>
  <c r="P19" i="25"/>
  <c r="J19" i="25"/>
  <c r="T19" i="25" s="1"/>
  <c r="F19" i="25"/>
  <c r="S18" i="25"/>
  <c r="R18" i="25"/>
  <c r="Q18" i="25"/>
  <c r="J18" i="25"/>
  <c r="T18" i="25" s="1"/>
  <c r="F18" i="25"/>
  <c r="P18" i="25" s="1"/>
  <c r="S17" i="25"/>
  <c r="R17" i="25"/>
  <c r="Q17" i="25"/>
  <c r="J17" i="25"/>
  <c r="T17" i="25" s="1"/>
  <c r="F17" i="25"/>
  <c r="P17" i="25" s="1"/>
  <c r="S16" i="25"/>
  <c r="R16" i="25"/>
  <c r="Q16" i="25"/>
  <c r="J16" i="25"/>
  <c r="T16" i="25" s="1"/>
  <c r="F16" i="25"/>
  <c r="P16" i="25" s="1"/>
  <c r="S15" i="25"/>
  <c r="R15" i="25"/>
  <c r="Q15" i="25"/>
  <c r="J15" i="25"/>
  <c r="T15" i="25" s="1"/>
  <c r="F15" i="25"/>
  <c r="P15" i="25" s="1"/>
  <c r="S14" i="25"/>
  <c r="R14" i="25"/>
  <c r="Q14" i="25"/>
  <c r="J14" i="25"/>
  <c r="T14" i="25" s="1"/>
  <c r="F14" i="25"/>
  <c r="P14" i="25" s="1"/>
  <c r="S13" i="25"/>
  <c r="R13" i="25"/>
  <c r="Q13" i="25"/>
  <c r="J13" i="25"/>
  <c r="T13" i="25" s="1"/>
  <c r="F13" i="25"/>
  <c r="P13" i="25" s="1"/>
  <c r="S12" i="25"/>
  <c r="R12" i="25"/>
  <c r="Q12" i="25"/>
  <c r="J12" i="25"/>
  <c r="T12" i="25" s="1"/>
  <c r="F12" i="25"/>
  <c r="P12" i="25" s="1"/>
  <c r="S11" i="25"/>
  <c r="R11" i="25"/>
  <c r="Q11" i="25"/>
  <c r="J11" i="25"/>
  <c r="T11" i="25" s="1"/>
  <c r="F11" i="25"/>
  <c r="P11" i="25" s="1"/>
  <c r="Q35" i="25" l="1"/>
  <c r="C4" i="25" s="1"/>
  <c r="C8" i="26"/>
  <c r="R35" i="26"/>
  <c r="S35" i="25"/>
  <c r="C6" i="25" s="1"/>
  <c r="R35" i="25"/>
  <c r="C5" i="25" s="1"/>
  <c r="P35" i="25"/>
  <c r="T35" i="25"/>
  <c r="C7" i="25" s="1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5" i="23"/>
  <c r="P36" i="25" l="1"/>
  <c r="C3" i="25"/>
  <c r="C8" i="25" s="1"/>
  <c r="F27" i="3" l="1"/>
  <c r="F26" i="3"/>
  <c r="F25" i="3"/>
  <c r="F24" i="3"/>
  <c r="F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Оптимизация на въздушните потоци ( ИВП 1 )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Sheet Prices 2017</t>
        </r>
      </text>
    </comment>
    <comment ref="K10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NDT,ЕФ,ДВ,Тракт Г1,2и3,Арматура,хидротест,ОПС и др.</t>
        </r>
      </text>
    </comment>
    <comment ref="G14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Изолацията със замазка над Барабани е повредена от пропуски . </t>
        </r>
      </text>
    </comment>
    <comment ref="G17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включени са 100 м2 за Абсорбер 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9" authorId="0" shapeId="0" xr:uid="{DE47077E-D659-41D4-9CAF-0E845405B9A2}">
      <text>
        <r>
          <rPr>
            <sz val="9"/>
            <color indexed="81"/>
            <rFont val="Tahoma"/>
            <family val="2"/>
            <charset val="204"/>
          </rPr>
          <t xml:space="preserve">
 Prices 2019
</t>
        </r>
      </text>
    </comment>
  </commentList>
</comments>
</file>

<file path=xl/sharedStrings.xml><?xml version="1.0" encoding="utf-8"?>
<sst xmlns="http://schemas.openxmlformats.org/spreadsheetml/2006/main" count="476" uniqueCount="175">
  <si>
    <t>Демонтаж и монтаж на съществуващи кутии с изолация</t>
  </si>
  <si>
    <t>брой</t>
  </si>
  <si>
    <t>Демонтаж и монтаж на стара ламаринена обшивка по прави участъци на тр-ди, колена, арматура и съдове</t>
  </si>
  <si>
    <t>Демонтаж и монтаж на  стара ламаринена обшивка по Газоходи, Вентилатори, Въздуховоди, Абсорбери, Горелки и Пещни камери</t>
  </si>
  <si>
    <t>Демонтаж на стара и монтаж на нова изолация до δ=120мм по прави участъци на тр-ди, колена, арматура и съдове</t>
  </si>
  <si>
    <t>Демонтаж на стара и монтаж на нова изолация до δ=180мм по прави участъци на тр-ди, колена, арматура и съдове</t>
  </si>
  <si>
    <t>Демонтаж на стара и монтаж на нова изолация до δ=240мм по прави участъци на тр-ди, колена, арматура и съдове</t>
  </si>
  <si>
    <t>Демонтаж на стара и монтаж на нова изолация до δ=100мм по Газоходи, Вентилатори, Въздуховоди, Абсорбери, Горелки и Пещна камера</t>
  </si>
  <si>
    <t>Демонтаж на стара и монтаж на нова изолация до δ=180мм по Газоходи,  Въздуховоди, Пещна камера и Горелки</t>
  </si>
  <si>
    <t>Демонтаж на стара и монтаж на нова изолация до δ=200мм по Вентилатори</t>
  </si>
  <si>
    <t>m²</t>
  </si>
  <si>
    <t>Демонтаж и монтаж на изолация до δ=120мм с нова ламаринена обшивка по прави участъци на тр-ди, колена, арматура и съдове</t>
  </si>
  <si>
    <t>Демонтаж и монтаж на изолация до δ=180мм с нова ламаринена обшивка по прави участъци на тр-ди, колена, арматура и съдове</t>
  </si>
  <si>
    <t>Демонтаж и монтаж на изолация до и над δ=240мм с нова ламаринена обшивка по прави участъци на тр-ди, колена, арматура и съдове</t>
  </si>
  <si>
    <t>Демонтаж и монтаж на изолация до δ=120мм със замаска 15мм и водоустойчив полимер</t>
  </si>
  <si>
    <t>Демонтаж и монтаж на изолация до δ=550мм със замаска 15мм и водоустойчив полимер</t>
  </si>
  <si>
    <t>Демонтаж и монтаж на изолация до δ=100мм каширана със стъклофибърна мрежа и алуминиево фолио 0.001мм, подлепена с алуминиево тиксо</t>
  </si>
  <si>
    <t>Демонтаж и монтаж на изолация до δ=100мм с нова ламаринена обшивка по Газоходи, Вентилатори, Въздуховоди, Абсорбери и Горелки</t>
  </si>
  <si>
    <t>Демонтаж и монтаж на изолация до δ=180мм с нова ламаринена обшивка по Газоходи,  Въздуховоди, Пещна камера и Горелки</t>
  </si>
  <si>
    <t>Демонтаж и монтаж на изолация до δ=200мм с нова ламаринена обшивка с битум по Вентилатори</t>
  </si>
  <si>
    <t xml:space="preserve">Ед. Цени 2014 година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</si>
  <si>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</si>
  <si>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</si>
  <si>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</si>
  <si>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</si>
  <si>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</si>
  <si>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</si>
  <si>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</si>
  <si>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</si>
  <si>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</si>
  <si>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</si>
  <si>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</si>
  <si>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</si>
  <si>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</si>
  <si>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</si>
  <si>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</si>
  <si>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</si>
  <si>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</si>
  <si>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</si>
  <si>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</si>
  <si>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</si>
  <si>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</si>
  <si>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</si>
  <si>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</si>
  <si>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Блок 20</t>
  </si>
  <si>
    <t>Мярка</t>
  </si>
  <si>
    <t>Еденична   цена</t>
  </si>
  <si>
    <t>Ед. Цена /лева/</t>
  </si>
  <si>
    <t>Труд с включени материали</t>
  </si>
  <si>
    <t>ИЗОЛАЦИОННИ  РАБОТИ</t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</si>
  <si>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100 мм с нова ламаринена обшивка по прави участъци на тр-ди, колена, арматура и съдове.</t>
    </r>
  </si>
  <si>
    <r>
      <t>м</t>
    </r>
    <r>
      <rPr>
        <sz val="9"/>
        <color theme="1"/>
        <rFont val="Calibri"/>
        <family val="2"/>
        <charset val="204"/>
      </rPr>
      <t>²</t>
    </r>
  </si>
  <si>
    <t>Демонтаж и монтаж на изолация до δ= 180 мм с нова ламаринена обшивка по прави участъци на тр-ди, колена, арматура и съдове.</t>
  </si>
  <si>
    <t>Демонтаж и монтаж на изолация до и над δ= 240 мм с нова ламаринена обшивка по прави участъци на тр-ди, колена, арматура и съдове.</t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</si>
  <si>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 80 мм със замазка 15 мм и водоустойчив полимер.</t>
    </r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</si>
  <si>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550 мм със замазка 15 мм и водоустойчив полимер.</t>
    </r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</si>
  <si>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100 мм каширана със стъклофибърна мрежа и алуминиево фолио 0.001 мм, подлепена с алуминиево тиксо.</t>
    </r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</si>
  <si>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100 мм с нова ламаринена обшивка по Газоходи, Вентилатори, Въздуховоди, Абсорбери и Горелки</t>
    </r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</si>
  <si>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180 мм с нова ламаринена обшивка по Газоходи, Въздуховоди, Пещна камера и Горелки.</t>
    </r>
  </si>
  <si>
    <r>
      <t xml:space="preserve">Демонтаж и монтаж на изолация до </t>
    </r>
    <r>
      <rPr>
        <sz val="9"/>
        <color theme="1"/>
        <rFont val="Calibri"/>
        <family val="2"/>
        <charset val="204"/>
      </rPr>
      <t>δ= 200 мм с нова ламаринена обшивка с битум по Вентилатори.</t>
    </r>
  </si>
  <si>
    <t>Демонтаж и монтаж на съществуващи кутии с изолация.</t>
  </si>
  <si>
    <t>Демонтаж и монтаж на стара ламаринена обшивка по прави участъци на тр-ди, колена, арматура и съдове.</t>
  </si>
  <si>
    <t>Демонтаж и монтаж на стара ламаринена обшивка по Газоходи, Вентилатори, Въздуховоди, Абсорбери, Горелки и Пещна камера.</t>
  </si>
  <si>
    <r>
      <t xml:space="preserve">Демонтаж на стара и монтаж на нова изолация до             </t>
    </r>
    <r>
      <rPr>
        <sz val="9"/>
        <color theme="1"/>
        <rFont val="Calibri"/>
        <family val="2"/>
        <charset val="204"/>
      </rPr>
      <t>δ= 100 мм по прави участъци на тр-ди, колена, арматура и съдове.</t>
    </r>
  </si>
  <si>
    <t>Демонтаж на стара и монтаж на нова изолация до            δ=  180 мм по прави участъци на тр-ди, колена, арматура и съдове.</t>
  </si>
  <si>
    <t>Демонтаж на стара и монтаж на нова изолация до                 δ= 240 мм по прави участъци на тр-ди, колена, арматура и съдове.</t>
  </si>
  <si>
    <r>
      <t xml:space="preserve">Демонтаж на стара и монтаж на нова изолация до                 </t>
    </r>
    <r>
      <rPr>
        <sz val="9"/>
        <color theme="1"/>
        <rFont val="Calibri"/>
        <family val="2"/>
        <charset val="204"/>
      </rPr>
      <t>δ= 100 мм по Газоходи, Вентилатори, Въздуховоди, Абсорбери, Горелки и Пещна камера.</t>
    </r>
  </si>
  <si>
    <r>
      <t xml:space="preserve">Демонтаж на стара и монтаж на нова изолация до              </t>
    </r>
    <r>
      <rPr>
        <sz val="9"/>
        <color theme="1"/>
        <rFont val="Calibri"/>
        <family val="2"/>
        <charset val="204"/>
      </rPr>
      <t>δ= 180 мм по Газоходи, Въздуховоди, Пещна камера и Горелки.</t>
    </r>
  </si>
  <si>
    <r>
      <t xml:space="preserve">Демонтаж на стара и монтаж на нова изолация до                  </t>
    </r>
    <r>
      <rPr>
        <sz val="9"/>
        <color theme="1"/>
        <rFont val="Calibri"/>
        <family val="2"/>
        <charset val="204"/>
      </rPr>
      <t>δ= 200 мм по Вентилатори</t>
    </r>
  </si>
  <si>
    <t>Блок 40</t>
  </si>
  <si>
    <t>Блок 10</t>
  </si>
  <si>
    <t>Блок 30</t>
  </si>
  <si>
    <t xml:space="preserve">ИЗОЛАЦИОННИ  РАБОТИ / Труд с включени материали / </t>
  </si>
  <si>
    <t xml:space="preserve">Демонтаж и монтаж на изолация  550 мм  и обшивка 2 мм по клапани АСК и ОК на Турбина </t>
  </si>
  <si>
    <t>Демонтаж и монтаж на изолация до δ= 550 мм  със замазка  15  мм и водоустоичив полимер по ЦВН .</t>
  </si>
  <si>
    <t>Демонтаж и монтаж на изолация до δ= 550 мм  със замазка  15  мм и водоустоичив полимер по ЦСН .</t>
  </si>
  <si>
    <t>Демонтаж и монтаж на изолация  δ= 100 мм , каширана с алуминиево фолио по ЦВН, ЦСН, ЦНН и Ресивери .</t>
  </si>
  <si>
    <t>м2</t>
  </si>
  <si>
    <r>
      <t xml:space="preserve">Демонтаж и монтаж на изолация до </t>
    </r>
    <r>
      <rPr>
        <sz val="10"/>
        <rFont val="Calibri"/>
        <family val="2"/>
        <charset val="204"/>
      </rPr>
      <t>δ= 180 мм с нова ламаринена обшивка по Въздухоподгревател 2 за инсталиране на система за оптимизиране на потоците.</t>
    </r>
  </si>
  <si>
    <r>
      <t>м</t>
    </r>
    <r>
      <rPr>
        <sz val="10"/>
        <rFont val="Calibri"/>
        <family val="2"/>
        <charset val="204"/>
      </rPr>
      <t>²</t>
    </r>
  </si>
  <si>
    <t xml:space="preserve">Блок 20 </t>
  </si>
  <si>
    <t>Вътрешно измиване</t>
  </si>
  <si>
    <t>Външно измиване</t>
  </si>
  <si>
    <t>Изолациони работи / труд с включени материали/</t>
  </si>
  <si>
    <t>Ед.цена (лева)</t>
  </si>
  <si>
    <t>Планов ремонт Блок 10 и 20 / 2015 година</t>
  </si>
  <si>
    <t>Демонтаж и монтаж на изолация до δ=120мм със замазка 15мм и водоустойчив полимер</t>
  </si>
  <si>
    <t>Демонтаж и монтаж на изолация до δ=100мм каширана със поцинкована мрежа и алуминиево фолио 0.001мм пришита със поцинкован тел 0,5 мм .</t>
  </si>
  <si>
    <t>Демонтаж и монтаж на изолация до δ=180мм с нова ламаринена обшивка по Газоходи,  Въздуховоди, Пещна камера и Горелки.</t>
  </si>
  <si>
    <t>Демонтаж и монтаж на  стара ламаринена обшивка по Газоходи, Вентилатори, Въздуховоди, Абсорбери, Горелки и Пещна камера.</t>
  </si>
  <si>
    <t>Демонтаж и монтаж изолация до б=550мм и обшивка 2мм по клапани АСК и ОК на Турбина</t>
  </si>
  <si>
    <t>бр.</t>
  </si>
  <si>
    <t>Демонтаж и монтаж изолация до б=550мм със замазка 15мм и водоустойчив полимер по ЦВН</t>
  </si>
  <si>
    <t>Демонтаж и монтаж изолация до б=550мм със замазка 15мм и водоустойчив полимер по ЦСН</t>
  </si>
  <si>
    <t>Демонтаж  и монтаж на изолация до б=100мм  каширана с алуминиево фолио по ЦВН, ЦСН, ЦНН и Ресивери</t>
  </si>
  <si>
    <t>Демонтаж и монтаж на изолация до δ=550мм със замазка 15мм и водоустойчив полимер</t>
  </si>
  <si>
    <t>m2</t>
  </si>
  <si>
    <r>
      <t>м</t>
    </r>
    <r>
      <rPr>
        <vertAlign val="superscript"/>
        <sz val="10"/>
        <rFont val="Calibri"/>
        <family val="2"/>
        <charset val="204"/>
        <scheme val="minor"/>
      </rPr>
      <t>2</t>
    </r>
  </si>
  <si>
    <t xml:space="preserve">Вътрешно измиване </t>
  </si>
  <si>
    <t xml:space="preserve">Монтаж и демонтаж на временна изолация 50 мм по тръбопроводи за Химическа промивка </t>
  </si>
  <si>
    <t>Блок 40 / 2016</t>
  </si>
  <si>
    <t>Блок 10 /2016</t>
  </si>
  <si>
    <t>Демонтаж и монтаж на диабазова замазка .</t>
  </si>
  <si>
    <r>
      <t>м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</si>
  <si>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 xml:space="preserve">Демонтаж и монтаж на изолация до δ=180мм с нова ламаринена обшивка </t>
    </r>
    <r>
      <rPr>
        <b/>
        <sz val="11"/>
        <color theme="1"/>
        <rFont val="Calibri"/>
        <family val="2"/>
        <charset val="204"/>
      </rPr>
      <t>за подмяна на ДРЧ до кота 16 и входящи колектори .</t>
    </r>
  </si>
  <si>
    <r>
      <t xml:space="preserve">Демонтаж и монтаж на изолация до δ=180мм с нова ламаринена обшивка по </t>
    </r>
    <r>
      <rPr>
        <b/>
        <sz val="11"/>
        <color theme="1"/>
        <rFont val="Calibri"/>
        <family val="2"/>
        <charset val="204"/>
      </rPr>
      <t>Тракт Г и ИВП за оптимизация на въздушните потоци</t>
    </r>
    <r>
      <rPr>
        <sz val="11"/>
        <color theme="1"/>
        <rFont val="Calibri"/>
        <family val="2"/>
        <charset val="204"/>
      </rPr>
      <t xml:space="preserve"> </t>
    </r>
  </si>
  <si>
    <r>
      <t xml:space="preserve">Демонтаж и монтаж на диабазова замазка / Тракт Г/ </t>
    </r>
    <r>
      <rPr>
        <b/>
        <sz val="11"/>
        <color theme="1"/>
        <rFont val="Calibri"/>
        <family val="2"/>
        <charset val="204"/>
      </rPr>
      <t>за оптимизация на потоците в ИВП 1</t>
    </r>
  </si>
  <si>
    <r>
      <t xml:space="preserve">Демонтаж и монтаж на изолация до δ=180мм с нова ламаринена обшивка </t>
    </r>
    <r>
      <rPr>
        <b/>
        <sz val="11"/>
        <color theme="1"/>
        <rFont val="Calibri"/>
        <family val="2"/>
        <charset val="204"/>
      </rPr>
      <t>за ремонт на ЕФ 1</t>
    </r>
    <r>
      <rPr>
        <sz val="11"/>
        <color theme="1"/>
        <rFont val="Calibri"/>
        <family val="2"/>
        <charset val="204"/>
      </rPr>
      <t xml:space="preserve"> </t>
    </r>
  </si>
  <si>
    <r>
      <t xml:space="preserve">Демонтаж и монтаж на изолация до δ=100мм по студен таван за </t>
    </r>
    <r>
      <rPr>
        <b/>
        <sz val="11"/>
        <color theme="1"/>
        <rFont val="Calibri"/>
        <family val="2"/>
        <charset val="204"/>
      </rPr>
      <t>ремонт на  ЕФ 1 .</t>
    </r>
  </si>
  <si>
    <r>
      <t xml:space="preserve">Демонтаж и монтаж на  стара ламаринена обшивка по  корпуса на </t>
    </r>
    <r>
      <rPr>
        <b/>
        <sz val="11"/>
        <color theme="1"/>
        <rFont val="Calibri"/>
        <family val="2"/>
        <charset val="204"/>
      </rPr>
      <t xml:space="preserve">ЕФ 1 </t>
    </r>
  </si>
  <si>
    <r>
      <t xml:space="preserve">Демонтаж на стара и монтаж на нова изолация до δ=180мм по корпуса на </t>
    </r>
    <r>
      <rPr>
        <b/>
        <sz val="11"/>
        <color theme="1"/>
        <rFont val="Calibri"/>
        <family val="2"/>
        <charset val="204"/>
      </rPr>
      <t>ЕФ 1 .</t>
    </r>
  </si>
  <si>
    <t xml:space="preserve"> ИЗОЛАЦИОННИ  РАБОТИ / труд с включени материали/</t>
  </si>
  <si>
    <t>ПЕЩНА 
КАМЕРА</t>
  </si>
  <si>
    <t xml:space="preserve">Общо по обекти </t>
  </si>
  <si>
    <t>ИВП 4</t>
  </si>
  <si>
    <t xml:space="preserve">Ед. цени за изолационни работи за СР и ОР през 2017 година  </t>
  </si>
  <si>
    <t xml:space="preserve">най - ниска 2017 </t>
  </si>
  <si>
    <t>Блок 30
/ ИВП 3/</t>
  </si>
  <si>
    <t xml:space="preserve">Изолационни работи за СР и ОР  2013 година </t>
  </si>
  <si>
    <t>позиция 1</t>
  </si>
  <si>
    <t>позиция 2</t>
  </si>
  <si>
    <t>позиция 3</t>
  </si>
  <si>
    <t>позиция 4</t>
  </si>
  <si>
    <t>позиция 5</t>
  </si>
  <si>
    <t xml:space="preserve"> ТУРБИНИ 1,2,3 и 4</t>
  </si>
  <si>
    <t>Котел 1 и Абс.12</t>
  </si>
  <si>
    <t xml:space="preserve">Котел 2 </t>
  </si>
  <si>
    <t xml:space="preserve">Котел 4 </t>
  </si>
  <si>
    <t xml:space="preserve"> ТУРБИНA 4</t>
  </si>
  <si>
    <t xml:space="preserve"> ТУРБИНИ 1,2 и 3</t>
  </si>
  <si>
    <t>Котел 4</t>
  </si>
  <si>
    <t>Горелки(7 броя)</t>
  </si>
  <si>
    <t>N</t>
  </si>
  <si>
    <t xml:space="preserve">Обект </t>
  </si>
  <si>
    <t xml:space="preserve">общо / лева / </t>
  </si>
  <si>
    <t>ИЗОЛАЦИОННИ РАБОТИ / Количества за 2018 година / за Основен ремонт на Блок 4 и Среден ремонт на Блок 1,2 и 3 .</t>
  </si>
  <si>
    <t xml:space="preserve">Общо </t>
  </si>
  <si>
    <t xml:space="preserve">
ТУРБИНИ 
1,2,3 И 4</t>
  </si>
  <si>
    <t>Изолационни работи за Планови ремонти на ТА1,2,3 и 4</t>
  </si>
  <si>
    <t>Изолационни работи за Планов  ремонт  на КА 1 и Абс.12</t>
  </si>
  <si>
    <t>Изолационни работи за Планов  ремонт  на КА 2 .</t>
  </si>
  <si>
    <t>Изолационни работи за Планов  ремонт  на КА 3 и Абс.34</t>
  </si>
  <si>
    <t>Изолационни работи за Планов  ремонт  на КА 4</t>
  </si>
  <si>
    <t>Обособена
 позиция</t>
  </si>
  <si>
    <t>Котел 4 100%</t>
  </si>
  <si>
    <t xml:space="preserve"> труд с включени материали</t>
  </si>
  <si>
    <t>Котел 3 и Абс.34</t>
  </si>
  <si>
    <t>Котел 3 и 
Абс. 34</t>
  </si>
  <si>
    <t>Котел 2</t>
  </si>
  <si>
    <t>Ед.цена/лева/
От 2017 год.</t>
  </si>
  <si>
    <t>ОБЩО  / лева /</t>
  </si>
  <si>
    <t>Общо за Блок 1,2,3 и 4</t>
  </si>
  <si>
    <t>Блок 1</t>
  </si>
  <si>
    <t>Блок 2</t>
  </si>
  <si>
    <t>Блок 3</t>
  </si>
  <si>
    <t>Блок 4</t>
  </si>
  <si>
    <t xml:space="preserve"> ИЗОЛАЦИОННИ  РАБОТИ / труд с включени материали/ 2016 година</t>
  </si>
  <si>
    <t>ОБОБЩЕНИЕ за количественна сметка 90$$$00-PC484</t>
  </si>
  <si>
    <t>без ПК,ИВП,Горелки,50%НДТи без хидротест</t>
  </si>
  <si>
    <t>Изолационни работи за Планови ремонти на ТА 1,2,3 и 4</t>
  </si>
  <si>
    <t xml:space="preserve"> ТУРБИНA 2</t>
  </si>
  <si>
    <t xml:space="preserve"> ТУРБИНИ 1,3 и 4</t>
  </si>
  <si>
    <t>Общо за  ТУРБИНИ 1,2,3 и 4</t>
  </si>
  <si>
    <t>Котел 2 100%</t>
  </si>
  <si>
    <t>Котел 1 и 
Абс.12</t>
  </si>
  <si>
    <t>Котел 2 
NDT и арматура</t>
  </si>
  <si>
    <t xml:space="preserve">Горещ въздух </t>
  </si>
  <si>
    <t>ИВП, Тракт Г,
 Г-1 ,Г-2</t>
  </si>
  <si>
    <t>Димни вентилатори и Тракт Г 3</t>
  </si>
  <si>
    <t>Горелки 
 (7 броя)</t>
  </si>
  <si>
    <t>ОБОБЩЕНИЕ за количественна сметка 90Н$$00-PC435</t>
  </si>
  <si>
    <t>ЕФ 2</t>
  </si>
  <si>
    <t>ИЗОЛАЦИОННИ РАБОТИ / Количества за 2019 година / за Основен ремонт на Блок 4 и Среден ремонт на Блок 1,2 и 3 .</t>
  </si>
  <si>
    <t xml:space="preserve">Ед.цена/лева/
</t>
  </si>
  <si>
    <t>Общо по всяка 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</si>
</sst>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л_в_._-;\-* #,##0.00\ _л_в_._-;_-* &quot;-&quot;??\ _л_в_.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11"/>
      <color indexed="8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rgb="FFFDE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7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justify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2" fontId="17" fillId="12" borderId="1" xfId="0" applyNumberFormat="1" applyFont="1" applyFill="1" applyBorder="1" applyAlignment="1">
      <alignment horizontal="right"/>
    </xf>
    <xf numFmtId="2" fontId="17" fillId="1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wrapText="1"/>
    </xf>
    <xf numFmtId="0" fontId="22" fillId="9" borderId="1" xfId="0" applyFont="1" applyFill="1" applyBorder="1" applyAlignment="1">
      <alignment wrapText="1"/>
    </xf>
    <xf numFmtId="0" fontId="20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vertical="center" wrapText="1"/>
    </xf>
    <xf numFmtId="0" fontId="5" fillId="0" borderId="0" xfId="0" applyFont="1" applyFill="1"/>
    <xf numFmtId="0" fontId="31" fillId="1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left" vertical="center"/>
    </xf>
    <xf numFmtId="0" fontId="32" fillId="13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left" vertical="center" wrapText="1"/>
    </xf>
    <xf numFmtId="0" fontId="29" fillId="13" borderId="5" xfId="0" applyFont="1" applyFill="1" applyBorder="1" applyAlignment="1">
      <alignment horizontal="center" vertical="center"/>
    </xf>
    <xf numFmtId="2" fontId="34" fillId="4" borderId="1" xfId="0" applyNumberFormat="1" applyFont="1" applyFill="1" applyBorder="1" applyAlignment="1">
      <alignment horizontal="right" vertical="center" wrapText="1"/>
    </xf>
    <xf numFmtId="4" fontId="0" fillId="14" borderId="1" xfId="0" applyNumberFormat="1" applyFont="1" applyFill="1" applyBorder="1" applyAlignment="1">
      <alignment horizontal="right" vertical="center"/>
    </xf>
    <xf numFmtId="0" fontId="30" fillId="9" borderId="1" xfId="0" applyFont="1" applyFill="1" applyBorder="1" applyAlignment="1">
      <alignment wrapText="1"/>
    </xf>
    <xf numFmtId="0" fontId="30" fillId="13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wrapText="1"/>
    </xf>
    <xf numFmtId="0" fontId="35" fillId="1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right" vertical="center"/>
    </xf>
    <xf numFmtId="2" fontId="29" fillId="15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2" fontId="5" fillId="0" borderId="1" xfId="0" applyNumberFormat="1" applyFont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25" fillId="4" borderId="1" xfId="0" applyNumberFormat="1" applyFont="1" applyFill="1" applyBorder="1" applyAlignment="1">
      <alignment horizontal="right" vertical="center"/>
    </xf>
    <xf numFmtId="2" fontId="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right" vertical="center"/>
    </xf>
    <xf numFmtId="2" fontId="25" fillId="4" borderId="1" xfId="0" applyNumberFormat="1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right" vertical="center"/>
    </xf>
    <xf numFmtId="2" fontId="0" fillId="5" borderId="1" xfId="0" applyNumberFormat="1" applyFont="1" applyFill="1" applyBorder="1" applyAlignment="1">
      <alignment horizontal="right" vertical="center" wrapText="1"/>
    </xf>
    <xf numFmtId="2" fontId="5" fillId="5" borderId="1" xfId="0" applyNumberFormat="1" applyFont="1" applyFill="1" applyBorder="1" applyAlignment="1">
      <alignment horizontal="right"/>
    </xf>
    <xf numFmtId="0" fontId="21" fillId="4" borderId="1" xfId="0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right" vertical="center"/>
    </xf>
    <xf numFmtId="0" fontId="9" fillId="7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right"/>
    </xf>
    <xf numFmtId="2" fontId="4" fillId="6" borderId="1" xfId="0" applyNumberFormat="1" applyFont="1" applyFill="1" applyBorder="1"/>
    <xf numFmtId="2" fontId="5" fillId="17" borderId="1" xfId="0" applyNumberFormat="1" applyFont="1" applyFill="1" applyBorder="1" applyAlignment="1">
      <alignment horizontal="right"/>
    </xf>
    <xf numFmtId="2" fontId="4" fillId="17" borderId="1" xfId="0" applyNumberFormat="1" applyFont="1" applyFill="1" applyBorder="1"/>
    <xf numFmtId="0" fontId="38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0" fontId="38" fillId="10" borderId="1" xfId="0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right"/>
    </xf>
    <xf numFmtId="2" fontId="4" fillId="10" borderId="1" xfId="0" applyNumberFormat="1" applyFont="1" applyFill="1" applyBorder="1"/>
    <xf numFmtId="0" fontId="38" fillId="14" borderId="1" xfId="0" applyFont="1" applyFill="1" applyBorder="1" applyAlignment="1">
      <alignment horizontal="center" vertical="center"/>
    </xf>
    <xf numFmtId="2" fontId="5" fillId="14" borderId="1" xfId="0" applyNumberFormat="1" applyFont="1" applyFill="1" applyBorder="1" applyAlignment="1">
      <alignment horizontal="right"/>
    </xf>
    <xf numFmtId="2" fontId="4" fillId="14" borderId="1" xfId="0" applyNumberFormat="1" applyFont="1" applyFill="1" applyBorder="1"/>
    <xf numFmtId="0" fontId="21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top"/>
    </xf>
    <xf numFmtId="2" fontId="13" fillId="5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 wrapText="1"/>
    </xf>
    <xf numFmtId="0" fontId="38" fillId="1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2" fontId="30" fillId="7" borderId="1" xfId="0" applyNumberFormat="1" applyFont="1" applyFill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2" fontId="30" fillId="8" borderId="1" xfId="0" applyNumberFormat="1" applyFont="1" applyFill="1" applyBorder="1" applyAlignment="1"/>
    <xf numFmtId="2" fontId="0" fillId="5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2" fontId="28" fillId="0" borderId="1" xfId="0" applyNumberFormat="1" applyFont="1" applyBorder="1"/>
    <xf numFmtId="0" fontId="28" fillId="0" borderId="1" xfId="0" applyFont="1" applyBorder="1" applyAlignment="1">
      <alignment horizontal="center" vertical="top"/>
    </xf>
    <xf numFmtId="0" fontId="10" fillId="11" borderId="1" xfId="0" applyFont="1" applyFill="1" applyBorder="1" applyAlignment="1">
      <alignment vertical="center" wrapText="1"/>
    </xf>
    <xf numFmtId="0" fontId="3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1" fillId="9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1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2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0" fontId="37" fillId="4" borderId="6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44" fillId="0" borderId="1" xfId="0" applyFont="1" applyFill="1" applyBorder="1" applyAlignment="1">
      <alignment horizontal="left"/>
    </xf>
    <xf numFmtId="2" fontId="44" fillId="0" borderId="1" xfId="0" applyNumberFormat="1" applyFont="1" applyFill="1" applyBorder="1"/>
    <xf numFmtId="0" fontId="44" fillId="0" borderId="1" xfId="0" applyFont="1" applyFill="1" applyBorder="1" applyAlignment="1">
      <alignment horizontal="left" vertical="center"/>
    </xf>
    <xf numFmtId="2" fontId="44" fillId="0" borderId="1" xfId="0" applyNumberFormat="1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"/>
  <sheetViews>
    <sheetView topLeftCell="A4" workbookViewId="0">
      <selection activeCell="B13" sqref="B13"/>
    </sheetView>
  </sheetViews>
  <sheetFormatPr defaultRowHeight="12" x14ac:dyDescent="0.2"/>
  <cols>
    <col min="1" max="1" width="4" style="9" customWidth="1"/>
    <col min="2" max="2" width="58.42578125" style="9" customWidth="1"/>
    <col min="3" max="3" width="6.5703125" style="9" customWidth="1"/>
    <col min="4" max="7" width="11.5703125" style="9" customWidth="1"/>
    <col min="8" max="16384" width="9.140625" style="9"/>
  </cols>
  <sheetData>
    <row r="1" spans="1:7" ht="18.75" x14ac:dyDescent="0.3">
      <c r="B1" s="131" t="s">
        <v>118</v>
      </c>
      <c r="C1" s="131"/>
      <c r="D1" s="131"/>
      <c r="E1" s="131"/>
      <c r="F1" s="131"/>
      <c r="G1" s="131"/>
    </row>
    <row r="2" spans="1:7" x14ac:dyDescent="0.2">
      <c r="A2" s="132"/>
      <c r="B2" s="132"/>
      <c r="C2" s="132"/>
      <c r="D2" s="74" t="s">
        <v>70</v>
      </c>
      <c r="E2" s="75" t="s">
        <v>44</v>
      </c>
      <c r="F2" s="76" t="s">
        <v>71</v>
      </c>
      <c r="G2" s="77" t="s">
        <v>69</v>
      </c>
    </row>
    <row r="3" spans="1:7" ht="12.75" customHeight="1" x14ac:dyDescent="0.2">
      <c r="A3" s="133"/>
      <c r="B3" s="78" t="s">
        <v>49</v>
      </c>
      <c r="C3" s="133" t="s">
        <v>45</v>
      </c>
      <c r="D3" s="134" t="s">
        <v>47</v>
      </c>
      <c r="E3" s="135" t="s">
        <v>46</v>
      </c>
      <c r="F3" s="136" t="s">
        <v>47</v>
      </c>
      <c r="G3" s="130" t="s">
        <v>47</v>
      </c>
    </row>
    <row r="4" spans="1:7" ht="21" customHeight="1" x14ac:dyDescent="0.2">
      <c r="A4" s="133"/>
      <c r="B4" s="78" t="s">
        <v>48</v>
      </c>
      <c r="C4" s="133"/>
      <c r="D4" s="134"/>
      <c r="E4" s="135"/>
      <c r="F4" s="136"/>
      <c r="G4" s="130"/>
    </row>
    <row r="5" spans="1:7" ht="35.25" customHeight="1" x14ac:dyDescent="0.25">
      <c r="A5" s="11">
        <v>1</v>
      </c>
      <c r="B5" s="79" t="s">
        <v>50</v>
      </c>
      <c r="C5" s="11" t="s">
        <v>51</v>
      </c>
      <c r="D5" s="121">
        <v>145.18</v>
      </c>
      <c r="E5" s="122">
        <v>136.13</v>
      </c>
      <c r="F5" s="123">
        <v>123.21</v>
      </c>
      <c r="G5" s="124">
        <v>135.68</v>
      </c>
    </row>
    <row r="6" spans="1:7" ht="35.25" customHeight="1" x14ac:dyDescent="0.25">
      <c r="A6" s="11">
        <v>2</v>
      </c>
      <c r="B6" s="79" t="s">
        <v>52</v>
      </c>
      <c r="C6" s="11" t="s">
        <v>51</v>
      </c>
      <c r="D6" s="121">
        <v>169.4</v>
      </c>
      <c r="E6" s="122">
        <v>158.38999999999999</v>
      </c>
      <c r="F6" s="123">
        <v>140.61000000000001</v>
      </c>
      <c r="G6" s="124">
        <v>157.87</v>
      </c>
    </row>
    <row r="7" spans="1:7" ht="35.25" customHeight="1" x14ac:dyDescent="0.25">
      <c r="A7" s="11">
        <v>3</v>
      </c>
      <c r="B7" s="79" t="s">
        <v>53</v>
      </c>
      <c r="C7" s="11" t="s">
        <v>51</v>
      </c>
      <c r="D7" s="121">
        <v>198.02</v>
      </c>
      <c r="E7" s="122">
        <v>188.35</v>
      </c>
      <c r="F7" s="123">
        <v>158.61000000000001</v>
      </c>
      <c r="G7" s="124">
        <v>187.73</v>
      </c>
    </row>
    <row r="8" spans="1:7" ht="35.25" customHeight="1" x14ac:dyDescent="0.25">
      <c r="A8" s="11">
        <v>4</v>
      </c>
      <c r="B8" s="79" t="s">
        <v>54</v>
      </c>
      <c r="C8" s="11" t="s">
        <v>51</v>
      </c>
      <c r="D8" s="121">
        <v>78.78</v>
      </c>
      <c r="E8" s="122">
        <v>70.2</v>
      </c>
      <c r="F8" s="123">
        <v>69.19</v>
      </c>
      <c r="G8" s="124">
        <v>69.97</v>
      </c>
    </row>
    <row r="9" spans="1:7" ht="35.25" customHeight="1" x14ac:dyDescent="0.25">
      <c r="A9" s="11">
        <v>5</v>
      </c>
      <c r="B9" s="79" t="s">
        <v>55</v>
      </c>
      <c r="C9" s="11" t="s">
        <v>51</v>
      </c>
      <c r="D9" s="121">
        <v>156.61000000000001</v>
      </c>
      <c r="E9" s="122">
        <v>148.96</v>
      </c>
      <c r="F9" s="123">
        <v>125.44</v>
      </c>
      <c r="G9" s="124">
        <v>148.47999999999999</v>
      </c>
    </row>
    <row r="10" spans="1:7" ht="35.25" customHeight="1" x14ac:dyDescent="0.25">
      <c r="A10" s="11">
        <v>6</v>
      </c>
      <c r="B10" s="79" t="s">
        <v>56</v>
      </c>
      <c r="C10" s="11" t="s">
        <v>51</v>
      </c>
      <c r="D10" s="121">
        <v>54</v>
      </c>
      <c r="E10" s="122">
        <v>61.64</v>
      </c>
      <c r="F10" s="123">
        <v>43.26</v>
      </c>
      <c r="G10" s="124">
        <v>61.44</v>
      </c>
    </row>
    <row r="11" spans="1:7" ht="35.25" customHeight="1" x14ac:dyDescent="0.25">
      <c r="A11" s="11">
        <v>7</v>
      </c>
      <c r="B11" s="79" t="s">
        <v>57</v>
      </c>
      <c r="C11" s="11" t="s">
        <v>51</v>
      </c>
      <c r="D11" s="121">
        <v>133.21</v>
      </c>
      <c r="E11" s="122">
        <v>126.7</v>
      </c>
      <c r="F11" s="123">
        <v>106.69</v>
      </c>
      <c r="G11" s="124">
        <v>126.29</v>
      </c>
    </row>
    <row r="12" spans="1:7" ht="35.25" customHeight="1" x14ac:dyDescent="0.25">
      <c r="A12" s="11">
        <v>8</v>
      </c>
      <c r="B12" s="79" t="s">
        <v>58</v>
      </c>
      <c r="C12" s="11" t="s">
        <v>51</v>
      </c>
      <c r="D12" s="121">
        <v>144.01</v>
      </c>
      <c r="E12" s="122">
        <v>136.97999999999999</v>
      </c>
      <c r="F12" s="123">
        <v>115.35</v>
      </c>
      <c r="G12" s="124">
        <v>136.53</v>
      </c>
    </row>
    <row r="13" spans="1:7" ht="35.25" customHeight="1" x14ac:dyDescent="0.25">
      <c r="A13" s="11">
        <v>9</v>
      </c>
      <c r="B13" s="80" t="s">
        <v>59</v>
      </c>
      <c r="C13" s="11" t="s">
        <v>51</v>
      </c>
      <c r="D13" s="121">
        <v>189.02</v>
      </c>
      <c r="E13" s="122">
        <v>179.79</v>
      </c>
      <c r="F13" s="123">
        <v>151.4</v>
      </c>
      <c r="G13" s="124">
        <v>179.2</v>
      </c>
    </row>
    <row r="14" spans="1:7" ht="35.25" customHeight="1" x14ac:dyDescent="0.25">
      <c r="A14" s="11">
        <v>10</v>
      </c>
      <c r="B14" s="80" t="s">
        <v>60</v>
      </c>
      <c r="C14" s="10" t="s">
        <v>1</v>
      </c>
      <c r="D14" s="121">
        <v>15.3</v>
      </c>
      <c r="E14" s="122">
        <v>11.99</v>
      </c>
      <c r="F14" s="123">
        <v>12.26</v>
      </c>
      <c r="G14" s="124">
        <v>11.95</v>
      </c>
    </row>
    <row r="15" spans="1:7" ht="35.25" customHeight="1" x14ac:dyDescent="0.25">
      <c r="A15" s="11">
        <v>11</v>
      </c>
      <c r="B15" s="80" t="s">
        <v>61</v>
      </c>
      <c r="C15" s="11" t="s">
        <v>51</v>
      </c>
      <c r="D15" s="121">
        <v>31.6</v>
      </c>
      <c r="E15" s="122">
        <v>34.24</v>
      </c>
      <c r="F15" s="123">
        <v>31.6</v>
      </c>
      <c r="G15" s="124">
        <v>34.130000000000003</v>
      </c>
    </row>
    <row r="16" spans="1:7" ht="35.25" customHeight="1" x14ac:dyDescent="0.25">
      <c r="A16" s="11">
        <v>12</v>
      </c>
      <c r="B16" s="80" t="s">
        <v>62</v>
      </c>
      <c r="C16" s="11" t="s">
        <v>51</v>
      </c>
      <c r="D16" s="121">
        <v>31.72</v>
      </c>
      <c r="E16" s="122">
        <v>37.67</v>
      </c>
      <c r="F16" s="123">
        <v>31.72</v>
      </c>
      <c r="G16" s="124">
        <v>37.549999999999997</v>
      </c>
    </row>
    <row r="17" spans="1:7" ht="35.25" customHeight="1" x14ac:dyDescent="0.25">
      <c r="A17" s="11">
        <v>13</v>
      </c>
      <c r="B17" s="80" t="s">
        <v>63</v>
      </c>
      <c r="C17" s="11" t="s">
        <v>51</v>
      </c>
      <c r="D17" s="121">
        <v>43.21</v>
      </c>
      <c r="E17" s="122">
        <v>41.1</v>
      </c>
      <c r="F17" s="123">
        <v>34.61</v>
      </c>
      <c r="G17" s="124">
        <v>40.96</v>
      </c>
    </row>
    <row r="18" spans="1:7" ht="35.25" customHeight="1" x14ac:dyDescent="0.25">
      <c r="A18" s="11">
        <v>14</v>
      </c>
      <c r="B18" s="80" t="s">
        <v>64</v>
      </c>
      <c r="C18" s="11" t="s">
        <v>51</v>
      </c>
      <c r="D18" s="121">
        <v>50.4</v>
      </c>
      <c r="E18" s="122">
        <v>47.94</v>
      </c>
      <c r="F18" s="123">
        <v>40.369999999999997</v>
      </c>
      <c r="G18" s="124">
        <v>47.78</v>
      </c>
    </row>
    <row r="19" spans="1:7" ht="35.25" customHeight="1" x14ac:dyDescent="0.25">
      <c r="A19" s="11">
        <v>15</v>
      </c>
      <c r="B19" s="80" t="s">
        <v>65</v>
      </c>
      <c r="C19" s="11" t="s">
        <v>51</v>
      </c>
      <c r="D19" s="121">
        <v>82.8</v>
      </c>
      <c r="E19" s="122">
        <v>78.77</v>
      </c>
      <c r="F19" s="123">
        <v>66.319999999999993</v>
      </c>
      <c r="G19" s="124">
        <v>78.510000000000005</v>
      </c>
    </row>
    <row r="20" spans="1:7" ht="35.25" customHeight="1" x14ac:dyDescent="0.25">
      <c r="A20" s="11">
        <v>16</v>
      </c>
      <c r="B20" s="80" t="s">
        <v>66</v>
      </c>
      <c r="C20" s="11" t="s">
        <v>51</v>
      </c>
      <c r="D20" s="121">
        <v>43.21</v>
      </c>
      <c r="E20" s="122">
        <v>46.3</v>
      </c>
      <c r="F20" s="123">
        <v>34.61</v>
      </c>
      <c r="G20" s="124">
        <v>46.09</v>
      </c>
    </row>
    <row r="21" spans="1:7" ht="35.25" customHeight="1" x14ac:dyDescent="0.25">
      <c r="A21" s="11">
        <v>17</v>
      </c>
      <c r="B21" s="80" t="s">
        <v>67</v>
      </c>
      <c r="C21" s="11" t="s">
        <v>51</v>
      </c>
      <c r="D21" s="121">
        <v>50.4</v>
      </c>
      <c r="E21" s="122">
        <v>53.1</v>
      </c>
      <c r="F21" s="123">
        <v>40.369999999999997</v>
      </c>
      <c r="G21" s="124">
        <v>52.94</v>
      </c>
    </row>
    <row r="22" spans="1:7" ht="35.25" customHeight="1" x14ac:dyDescent="0.25">
      <c r="A22" s="11">
        <v>18</v>
      </c>
      <c r="B22" s="80" t="s">
        <v>68</v>
      </c>
      <c r="C22" s="11" t="s">
        <v>51</v>
      </c>
      <c r="D22" s="121">
        <v>59.71</v>
      </c>
      <c r="E22" s="122">
        <v>55.6</v>
      </c>
      <c r="F22" s="123">
        <v>47.58</v>
      </c>
      <c r="G22" s="124">
        <v>55.4</v>
      </c>
    </row>
  </sheetData>
  <mergeCells count="8">
    <mergeCell ref="G3:G4"/>
    <mergeCell ref="B1:G1"/>
    <mergeCell ref="A2:C2"/>
    <mergeCell ref="A3:A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7"/>
  <sheetViews>
    <sheetView workbookViewId="0">
      <selection activeCell="J8" sqref="J8"/>
    </sheetView>
  </sheetViews>
  <sheetFormatPr defaultRowHeight="15" x14ac:dyDescent="0.25"/>
  <cols>
    <col min="1" max="1" width="3.42578125" style="1" customWidth="1"/>
    <col min="2" max="2" width="60.28515625" style="1" customWidth="1"/>
    <col min="3" max="3" width="7.28515625" style="3" customWidth="1"/>
    <col min="4" max="5" width="10.7109375" style="1" customWidth="1"/>
    <col min="6" max="6" width="10.7109375" style="2" customWidth="1"/>
    <col min="7" max="7" width="12.85546875" style="5" customWidth="1"/>
    <col min="8" max="16384" width="9.140625" style="1"/>
  </cols>
  <sheetData>
    <row r="1" spans="1:7" ht="18.75" x14ac:dyDescent="0.3">
      <c r="A1" s="139"/>
      <c r="B1" s="139"/>
      <c r="C1" s="139"/>
      <c r="D1" s="139"/>
    </row>
    <row r="2" spans="1:7" s="9" customFormat="1" ht="12.75" customHeight="1" x14ac:dyDescent="0.2">
      <c r="A2" s="138"/>
      <c r="B2" s="138" t="s">
        <v>72</v>
      </c>
      <c r="C2" s="138" t="s">
        <v>45</v>
      </c>
      <c r="D2" s="137" t="s">
        <v>20</v>
      </c>
      <c r="E2" s="137"/>
      <c r="F2" s="137"/>
      <c r="G2" s="137"/>
    </row>
    <row r="3" spans="1:7" s="9" customFormat="1" ht="21" customHeight="1" x14ac:dyDescent="0.2">
      <c r="A3" s="138"/>
      <c r="B3" s="138"/>
      <c r="C3" s="138"/>
      <c r="D3" s="137"/>
      <c r="E3" s="137"/>
      <c r="F3" s="137"/>
      <c r="G3" s="137"/>
    </row>
    <row r="4" spans="1:7" s="9" customFormat="1" ht="21" customHeight="1" x14ac:dyDescent="0.2">
      <c r="A4" s="125"/>
      <c r="B4" s="125"/>
      <c r="C4" s="125"/>
      <c r="D4" s="112" t="s">
        <v>152</v>
      </c>
      <c r="E4" s="112" t="s">
        <v>153</v>
      </c>
      <c r="F4" s="112" t="s">
        <v>154</v>
      </c>
      <c r="G4" s="112" t="s">
        <v>155</v>
      </c>
    </row>
    <row r="5" spans="1:7" s="4" customFormat="1" ht="26.25" customHeight="1" x14ac:dyDescent="0.2">
      <c r="A5" s="6" t="s">
        <v>21</v>
      </c>
      <c r="B5" s="7" t="s">
        <v>11</v>
      </c>
      <c r="C5" s="8" t="s">
        <v>10</v>
      </c>
      <c r="D5" s="118">
        <v>135.12</v>
      </c>
      <c r="E5" s="119">
        <v>137.59</v>
      </c>
      <c r="F5" s="118">
        <v>135.12</v>
      </c>
      <c r="G5" s="120">
        <v>139.97</v>
      </c>
    </row>
    <row r="6" spans="1:7" s="4" customFormat="1" ht="26.25" customHeight="1" x14ac:dyDescent="0.2">
      <c r="A6" s="6" t="s">
        <v>22</v>
      </c>
      <c r="B6" s="7" t="s">
        <v>12</v>
      </c>
      <c r="C6" s="8" t="s">
        <v>10</v>
      </c>
      <c r="D6" s="118">
        <v>157.22</v>
      </c>
      <c r="E6" s="119">
        <v>160.58000000000001</v>
      </c>
      <c r="F6" s="118">
        <v>157.22</v>
      </c>
      <c r="G6" s="120">
        <v>163.32</v>
      </c>
    </row>
    <row r="7" spans="1:7" s="4" customFormat="1" ht="26.25" customHeight="1" x14ac:dyDescent="0.2">
      <c r="A7" s="6" t="s">
        <v>23</v>
      </c>
      <c r="B7" s="7" t="s">
        <v>13</v>
      </c>
      <c r="C7" s="8" t="s">
        <v>10</v>
      </c>
      <c r="D7" s="118">
        <v>186.97</v>
      </c>
      <c r="E7" s="119">
        <v>187.72</v>
      </c>
      <c r="F7" s="118">
        <v>186.97</v>
      </c>
      <c r="G7" s="120">
        <v>190.91</v>
      </c>
    </row>
    <row r="8" spans="1:7" s="4" customFormat="1" ht="26.25" customHeight="1" x14ac:dyDescent="0.2">
      <c r="A8" s="6" t="s">
        <v>24</v>
      </c>
      <c r="B8" s="7" t="s">
        <v>14</v>
      </c>
      <c r="C8" s="8" t="s">
        <v>10</v>
      </c>
      <c r="D8" s="118">
        <v>76.84</v>
      </c>
      <c r="E8" s="119">
        <v>74.66</v>
      </c>
      <c r="F8" s="118">
        <v>76.84</v>
      </c>
      <c r="G8" s="120">
        <v>75.95</v>
      </c>
    </row>
    <row r="9" spans="1:7" s="4" customFormat="1" ht="26.25" customHeight="1" x14ac:dyDescent="0.2">
      <c r="A9" s="6" t="s">
        <v>25</v>
      </c>
      <c r="B9" s="7" t="s">
        <v>15</v>
      </c>
      <c r="C9" s="8" t="s">
        <v>10</v>
      </c>
      <c r="D9" s="118">
        <v>147.87</v>
      </c>
      <c r="E9" s="119">
        <v>148.47</v>
      </c>
      <c r="F9" s="118">
        <v>147.87</v>
      </c>
      <c r="G9" s="120">
        <v>151</v>
      </c>
    </row>
    <row r="10" spans="1:7" s="4" customFormat="1" ht="43.5" customHeight="1" x14ac:dyDescent="0.2">
      <c r="A10" s="6" t="s">
        <v>26</v>
      </c>
      <c r="B10" s="7" t="s">
        <v>16</v>
      </c>
      <c r="C10" s="8" t="s">
        <v>10</v>
      </c>
      <c r="D10" s="118">
        <v>61.18</v>
      </c>
      <c r="E10" s="119">
        <v>51.19</v>
      </c>
      <c r="F10" s="118">
        <v>61.18</v>
      </c>
      <c r="G10" s="120">
        <v>52.06</v>
      </c>
    </row>
    <row r="11" spans="1:7" s="4" customFormat="1" ht="26.25" customHeight="1" x14ac:dyDescent="0.2">
      <c r="A11" s="6" t="s">
        <v>27</v>
      </c>
      <c r="B11" s="7" t="s">
        <v>17</v>
      </c>
      <c r="C11" s="8" t="s">
        <v>10</v>
      </c>
      <c r="D11" s="118">
        <v>125.77</v>
      </c>
      <c r="E11" s="119">
        <v>126.29</v>
      </c>
      <c r="F11" s="118">
        <v>125.77</v>
      </c>
      <c r="G11" s="120">
        <v>128.43</v>
      </c>
    </row>
    <row r="12" spans="1:7" s="4" customFormat="1" ht="26.25" customHeight="1" x14ac:dyDescent="0.2">
      <c r="A12" s="6" t="s">
        <v>28</v>
      </c>
      <c r="B12" s="7" t="s">
        <v>18</v>
      </c>
      <c r="C12" s="8" t="s">
        <v>10</v>
      </c>
      <c r="D12" s="118">
        <v>135.97</v>
      </c>
      <c r="E12" s="119">
        <v>136.53</v>
      </c>
      <c r="F12" s="118">
        <v>135.97</v>
      </c>
      <c r="G12" s="120">
        <v>138.84</v>
      </c>
    </row>
    <row r="13" spans="1:7" s="4" customFormat="1" ht="26.25" customHeight="1" x14ac:dyDescent="0.2">
      <c r="A13" s="6" t="s">
        <v>29</v>
      </c>
      <c r="B13" s="7" t="s">
        <v>19</v>
      </c>
      <c r="C13" s="8" t="s">
        <v>10</v>
      </c>
      <c r="D13" s="118">
        <v>178.47</v>
      </c>
      <c r="E13" s="119">
        <v>179.2</v>
      </c>
      <c r="F13" s="118">
        <v>178.47</v>
      </c>
      <c r="G13" s="120">
        <v>182.29</v>
      </c>
    </row>
    <row r="14" spans="1:7" s="4" customFormat="1" ht="26.25" customHeight="1" x14ac:dyDescent="0.2">
      <c r="A14" s="6" t="s">
        <v>30</v>
      </c>
      <c r="B14" s="7" t="s">
        <v>0</v>
      </c>
      <c r="C14" s="8" t="s">
        <v>1</v>
      </c>
      <c r="D14" s="118">
        <v>11.9</v>
      </c>
      <c r="E14" s="119">
        <v>14.5</v>
      </c>
      <c r="F14" s="118">
        <v>11.9</v>
      </c>
      <c r="G14" s="120">
        <v>14.75</v>
      </c>
    </row>
    <row r="15" spans="1:7" s="4" customFormat="1" ht="26.25" customHeight="1" x14ac:dyDescent="0.2">
      <c r="A15" s="6" t="s">
        <v>31</v>
      </c>
      <c r="B15" s="7" t="s">
        <v>2</v>
      </c>
      <c r="C15" s="8" t="s">
        <v>10</v>
      </c>
      <c r="D15" s="118">
        <v>33.99</v>
      </c>
      <c r="E15" s="119">
        <v>29.95</v>
      </c>
      <c r="F15" s="118">
        <v>33.99</v>
      </c>
      <c r="G15" s="120">
        <v>30.46</v>
      </c>
    </row>
    <row r="16" spans="1:7" s="4" customFormat="1" ht="26.25" customHeight="1" x14ac:dyDescent="0.2">
      <c r="A16" s="6" t="s">
        <v>32</v>
      </c>
      <c r="B16" s="7" t="s">
        <v>3</v>
      </c>
      <c r="C16" s="8" t="s">
        <v>10</v>
      </c>
      <c r="D16" s="118">
        <v>37.39</v>
      </c>
      <c r="E16" s="119">
        <v>30.07</v>
      </c>
      <c r="F16" s="118">
        <v>37.39</v>
      </c>
      <c r="G16" s="120">
        <v>30.58</v>
      </c>
    </row>
    <row r="17" spans="1:7" s="4" customFormat="1" ht="26.25" customHeight="1" x14ac:dyDescent="0.2">
      <c r="A17" s="6" t="s">
        <v>33</v>
      </c>
      <c r="B17" s="7" t="s">
        <v>4</v>
      </c>
      <c r="C17" s="8" t="s">
        <v>10</v>
      </c>
      <c r="D17" s="118">
        <v>40.799999999999997</v>
      </c>
      <c r="E17" s="119">
        <v>40.97</v>
      </c>
      <c r="F17" s="118">
        <v>40.799999999999997</v>
      </c>
      <c r="G17" s="120">
        <v>41.67</v>
      </c>
    </row>
    <row r="18" spans="1:7" s="4" customFormat="1" ht="26.25" customHeight="1" x14ac:dyDescent="0.2">
      <c r="A18" s="6" t="s">
        <v>34</v>
      </c>
      <c r="B18" s="7" t="s">
        <v>5</v>
      </c>
      <c r="C18" s="8" t="s">
        <v>10</v>
      </c>
      <c r="D18" s="118">
        <v>47.59</v>
      </c>
      <c r="E18" s="119">
        <v>47.77</v>
      </c>
      <c r="F18" s="118">
        <v>47.59</v>
      </c>
      <c r="G18" s="120">
        <v>48.6</v>
      </c>
    </row>
    <row r="19" spans="1:7" s="4" customFormat="1" ht="26.25" customHeight="1" x14ac:dyDescent="0.2">
      <c r="A19" s="6" t="s">
        <v>35</v>
      </c>
      <c r="B19" s="7" t="s">
        <v>6</v>
      </c>
      <c r="C19" s="8" t="s">
        <v>10</v>
      </c>
      <c r="D19" s="118">
        <v>78.19</v>
      </c>
      <c r="E19" s="119">
        <v>78.489999999999995</v>
      </c>
      <c r="F19" s="118">
        <v>78.19</v>
      </c>
      <c r="G19" s="120">
        <v>79.83</v>
      </c>
    </row>
    <row r="20" spans="1:7" s="4" customFormat="1" ht="27.75" customHeight="1" x14ac:dyDescent="0.2">
      <c r="A20" s="6" t="s">
        <v>36</v>
      </c>
      <c r="B20" s="7" t="s">
        <v>7</v>
      </c>
      <c r="C20" s="8" t="s">
        <v>10</v>
      </c>
      <c r="D20" s="118">
        <v>45.43</v>
      </c>
      <c r="E20" s="119">
        <v>40.97</v>
      </c>
      <c r="F20" s="118">
        <v>45.43</v>
      </c>
      <c r="G20" s="120">
        <v>41.66</v>
      </c>
    </row>
    <row r="21" spans="1:7" s="4" customFormat="1" ht="26.25" customHeight="1" x14ac:dyDescent="0.2">
      <c r="A21" s="6" t="s">
        <v>37</v>
      </c>
      <c r="B21" s="7" t="s">
        <v>8</v>
      </c>
      <c r="C21" s="8" t="s">
        <v>10</v>
      </c>
      <c r="D21" s="118">
        <v>52.69</v>
      </c>
      <c r="E21" s="119">
        <v>47.78</v>
      </c>
      <c r="F21" s="118">
        <v>52.69</v>
      </c>
      <c r="G21" s="120">
        <v>48.6</v>
      </c>
    </row>
    <row r="22" spans="1:7" s="4" customFormat="1" ht="26.25" customHeight="1" x14ac:dyDescent="0.2">
      <c r="A22" s="6" t="s">
        <v>38</v>
      </c>
      <c r="B22" s="7" t="s">
        <v>9</v>
      </c>
      <c r="C22" s="8" t="s">
        <v>10</v>
      </c>
      <c r="D22" s="118">
        <v>55.28</v>
      </c>
      <c r="E22" s="119">
        <v>56.61</v>
      </c>
      <c r="F22" s="118">
        <v>55.2</v>
      </c>
      <c r="G22" s="120">
        <v>57.57</v>
      </c>
    </row>
    <row r="23" spans="1:7" s="4" customFormat="1" ht="25.5" x14ac:dyDescent="0.2">
      <c r="A23" s="6" t="s">
        <v>39</v>
      </c>
      <c r="B23" s="12" t="s">
        <v>73</v>
      </c>
      <c r="C23" s="13" t="s">
        <v>1</v>
      </c>
      <c r="D23" s="113">
        <v>0</v>
      </c>
      <c r="E23" s="114">
        <v>650</v>
      </c>
      <c r="F23" s="115">
        <f t="shared" ref="F23:F27" si="0">D23*E23</f>
        <v>0</v>
      </c>
      <c r="G23" s="116">
        <v>0</v>
      </c>
    </row>
    <row r="24" spans="1:7" s="4" customFormat="1" ht="25.5" x14ac:dyDescent="0.2">
      <c r="A24" s="6" t="s">
        <v>40</v>
      </c>
      <c r="B24" s="12" t="s">
        <v>74</v>
      </c>
      <c r="C24" s="13" t="s">
        <v>1</v>
      </c>
      <c r="D24" s="113">
        <v>0</v>
      </c>
      <c r="E24" s="114">
        <v>8860</v>
      </c>
      <c r="F24" s="115">
        <f t="shared" si="0"/>
        <v>0</v>
      </c>
      <c r="G24" s="116">
        <v>0</v>
      </c>
    </row>
    <row r="25" spans="1:7" s="4" customFormat="1" ht="25.5" x14ac:dyDescent="0.2">
      <c r="A25" s="6" t="s">
        <v>41</v>
      </c>
      <c r="B25" s="12" t="s">
        <v>75</v>
      </c>
      <c r="C25" s="13" t="s">
        <v>1</v>
      </c>
      <c r="D25" s="113">
        <v>0</v>
      </c>
      <c r="E25" s="114">
        <v>5050</v>
      </c>
      <c r="F25" s="115">
        <f t="shared" si="0"/>
        <v>0</v>
      </c>
      <c r="G25" s="116">
        <v>0</v>
      </c>
    </row>
    <row r="26" spans="1:7" s="4" customFormat="1" ht="25.5" x14ac:dyDescent="0.2">
      <c r="A26" s="6" t="s">
        <v>42</v>
      </c>
      <c r="B26" s="12" t="s">
        <v>76</v>
      </c>
      <c r="C26" s="13" t="s">
        <v>77</v>
      </c>
      <c r="D26" s="113">
        <v>0</v>
      </c>
      <c r="E26" s="114">
        <v>55.09</v>
      </c>
      <c r="F26" s="115">
        <f t="shared" si="0"/>
        <v>0</v>
      </c>
      <c r="G26" s="116">
        <v>0</v>
      </c>
    </row>
    <row r="27" spans="1:7" s="4" customFormat="1" ht="38.25" x14ac:dyDescent="0.2">
      <c r="A27" s="6" t="s">
        <v>43</v>
      </c>
      <c r="B27" s="14" t="s">
        <v>78</v>
      </c>
      <c r="C27" s="15" t="s">
        <v>79</v>
      </c>
      <c r="D27" s="113">
        <v>0</v>
      </c>
      <c r="E27" s="117">
        <v>130.52000000000001</v>
      </c>
      <c r="F27" s="115">
        <f t="shared" si="0"/>
        <v>0</v>
      </c>
      <c r="G27" s="116">
        <v>0</v>
      </c>
    </row>
  </sheetData>
  <mergeCells count="5">
    <mergeCell ref="D2:G3"/>
    <mergeCell ref="A2:A3"/>
    <mergeCell ref="C2:C3"/>
    <mergeCell ref="A1:D1"/>
    <mergeCell ref="B2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3"/>
  <sheetViews>
    <sheetView topLeftCell="A13" workbookViewId="0">
      <selection activeCell="E2" sqref="E2"/>
    </sheetView>
  </sheetViews>
  <sheetFormatPr defaultRowHeight="15" x14ac:dyDescent="0.25"/>
  <cols>
    <col min="1" max="1" width="5" style="1" customWidth="1"/>
    <col min="2" max="2" width="88.28515625" style="1" customWidth="1"/>
    <col min="3" max="3" width="9.140625" style="1" customWidth="1"/>
    <col min="4" max="4" width="14.28515625" style="1" customWidth="1"/>
    <col min="5" max="5" width="18.140625" style="1" customWidth="1"/>
    <col min="6" max="6" width="15.5703125" style="1" customWidth="1"/>
    <col min="7" max="16384" width="9.140625" style="1"/>
  </cols>
  <sheetData>
    <row r="1" spans="1:6" ht="35.25" customHeight="1" x14ac:dyDescent="0.25">
      <c r="A1" s="140" t="s">
        <v>156</v>
      </c>
      <c r="B1" s="140"/>
      <c r="C1" s="39" t="s">
        <v>45</v>
      </c>
      <c r="D1" s="40" t="s">
        <v>101</v>
      </c>
      <c r="E1" s="41" t="s">
        <v>100</v>
      </c>
      <c r="F1" s="42" t="s">
        <v>101</v>
      </c>
    </row>
    <row r="2" spans="1:6" ht="45" customHeight="1" x14ac:dyDescent="0.25">
      <c r="A2" s="43">
        <v>1</v>
      </c>
      <c r="B2" s="46" t="s">
        <v>11</v>
      </c>
      <c r="C2" s="47" t="s">
        <v>96</v>
      </c>
      <c r="D2" s="48">
        <v>118</v>
      </c>
      <c r="E2" s="49">
        <v>129.82</v>
      </c>
      <c r="F2" s="35">
        <v>0</v>
      </c>
    </row>
    <row r="3" spans="1:6" ht="43.5" customHeight="1" x14ac:dyDescent="0.25">
      <c r="A3" s="43">
        <v>2</v>
      </c>
      <c r="B3" s="46" t="s">
        <v>12</v>
      </c>
      <c r="C3" s="47" t="s">
        <v>10</v>
      </c>
      <c r="D3" s="48">
        <v>138</v>
      </c>
      <c r="E3" s="49">
        <v>151.04000000000002</v>
      </c>
      <c r="F3" s="35">
        <v>0</v>
      </c>
    </row>
    <row r="4" spans="1:6" ht="43.5" customHeight="1" x14ac:dyDescent="0.25">
      <c r="A4" s="43">
        <v>3</v>
      </c>
      <c r="B4" s="46" t="s">
        <v>13</v>
      </c>
      <c r="C4" s="47" t="s">
        <v>10</v>
      </c>
      <c r="D4" s="48">
        <v>161</v>
      </c>
      <c r="E4" s="49">
        <v>179.62</v>
      </c>
      <c r="F4" s="35">
        <v>0</v>
      </c>
    </row>
    <row r="5" spans="1:6" ht="36" customHeight="1" x14ac:dyDescent="0.25">
      <c r="A5" s="43">
        <v>4</v>
      </c>
      <c r="B5" s="46" t="s">
        <v>86</v>
      </c>
      <c r="C5" s="47" t="s">
        <v>10</v>
      </c>
      <c r="D5" s="48">
        <v>69</v>
      </c>
      <c r="E5" s="49">
        <v>66.929999999999993</v>
      </c>
      <c r="F5" s="35">
        <v>0</v>
      </c>
    </row>
    <row r="6" spans="1:6" ht="27" customHeight="1" x14ac:dyDescent="0.25">
      <c r="A6" s="43">
        <v>5</v>
      </c>
      <c r="B6" s="46" t="s">
        <v>95</v>
      </c>
      <c r="C6" s="47" t="s">
        <v>96</v>
      </c>
      <c r="D6" s="48">
        <v>0</v>
      </c>
      <c r="E6" s="49">
        <v>142.07000000000002</v>
      </c>
      <c r="F6" s="35">
        <v>0</v>
      </c>
    </row>
    <row r="7" spans="1:6" ht="38.25" customHeight="1" x14ac:dyDescent="0.25">
      <c r="A7" s="43">
        <v>6</v>
      </c>
      <c r="B7" s="46" t="s">
        <v>87</v>
      </c>
      <c r="C7" s="47" t="s">
        <v>10</v>
      </c>
      <c r="D7" s="48">
        <v>44</v>
      </c>
      <c r="E7" s="49">
        <v>58.79</v>
      </c>
      <c r="F7" s="35">
        <v>0</v>
      </c>
    </row>
    <row r="8" spans="1:6" ht="41.25" customHeight="1" x14ac:dyDescent="0.25">
      <c r="A8" s="43">
        <v>7</v>
      </c>
      <c r="B8" s="46" t="s">
        <v>17</v>
      </c>
      <c r="C8" s="47" t="s">
        <v>10</v>
      </c>
      <c r="D8" s="48">
        <v>119</v>
      </c>
      <c r="E8" s="49">
        <v>120.84</v>
      </c>
      <c r="F8" s="35">
        <v>0</v>
      </c>
    </row>
    <row r="9" spans="1:6" ht="36.75" customHeight="1" x14ac:dyDescent="0.25">
      <c r="A9" s="43">
        <v>8</v>
      </c>
      <c r="B9" s="46" t="s">
        <v>88</v>
      </c>
      <c r="C9" s="47" t="s">
        <v>10</v>
      </c>
      <c r="D9" s="48">
        <v>152</v>
      </c>
      <c r="E9" s="49">
        <v>130.63</v>
      </c>
      <c r="F9" s="35">
        <v>0</v>
      </c>
    </row>
    <row r="10" spans="1:6" ht="32.25" customHeight="1" x14ac:dyDescent="0.25">
      <c r="A10" s="43">
        <v>9</v>
      </c>
      <c r="B10" s="46" t="s">
        <v>19</v>
      </c>
      <c r="C10" s="47" t="s">
        <v>10</v>
      </c>
      <c r="D10" s="48">
        <v>160</v>
      </c>
      <c r="E10" s="49">
        <v>171.45999999999998</v>
      </c>
      <c r="F10" s="35">
        <v>0</v>
      </c>
    </row>
    <row r="11" spans="1:6" ht="19.5" customHeight="1" x14ac:dyDescent="0.25">
      <c r="A11" s="43">
        <v>10</v>
      </c>
      <c r="B11" s="46" t="s">
        <v>0</v>
      </c>
      <c r="C11" s="47" t="s">
        <v>1</v>
      </c>
      <c r="D11" s="48">
        <v>15</v>
      </c>
      <c r="E11" s="49">
        <v>11.27375</v>
      </c>
      <c r="F11" s="35">
        <v>0</v>
      </c>
    </row>
    <row r="12" spans="1:6" ht="30" customHeight="1" x14ac:dyDescent="0.25">
      <c r="A12" s="43">
        <v>11</v>
      </c>
      <c r="B12" s="46" t="s">
        <v>2</v>
      </c>
      <c r="C12" s="47" t="s">
        <v>10</v>
      </c>
      <c r="D12" s="48">
        <v>31</v>
      </c>
      <c r="E12" s="49">
        <v>32.659999999999997</v>
      </c>
      <c r="F12" s="35">
        <v>0</v>
      </c>
    </row>
    <row r="13" spans="1:6" ht="41.25" customHeight="1" x14ac:dyDescent="0.25">
      <c r="A13" s="43">
        <v>12</v>
      </c>
      <c r="B13" s="46" t="s">
        <v>89</v>
      </c>
      <c r="C13" s="47" t="s">
        <v>10</v>
      </c>
      <c r="D13" s="48">
        <v>32</v>
      </c>
      <c r="E13" s="49">
        <v>35.93</v>
      </c>
      <c r="F13" s="35">
        <v>0</v>
      </c>
    </row>
    <row r="14" spans="1:6" ht="30.75" customHeight="1" x14ac:dyDescent="0.25">
      <c r="A14" s="43">
        <v>13</v>
      </c>
      <c r="B14" s="46" t="s">
        <v>4</v>
      </c>
      <c r="C14" s="47" t="s">
        <v>10</v>
      </c>
      <c r="D14" s="48">
        <v>44</v>
      </c>
      <c r="E14" s="49">
        <v>39.19</v>
      </c>
      <c r="F14" s="35">
        <v>0</v>
      </c>
    </row>
    <row r="15" spans="1:6" ht="30.75" customHeight="1" x14ac:dyDescent="0.25">
      <c r="A15" s="43">
        <v>14</v>
      </c>
      <c r="B15" s="46" t="s">
        <v>5</v>
      </c>
      <c r="C15" s="47" t="s">
        <v>10</v>
      </c>
      <c r="D15" s="48">
        <v>73</v>
      </c>
      <c r="E15" s="49">
        <v>45.72</v>
      </c>
      <c r="F15" s="35">
        <v>0</v>
      </c>
    </row>
    <row r="16" spans="1:6" ht="30" customHeight="1" x14ac:dyDescent="0.25">
      <c r="A16" s="43">
        <v>15</v>
      </c>
      <c r="B16" s="46" t="s">
        <v>6</v>
      </c>
      <c r="C16" s="47" t="s">
        <v>10</v>
      </c>
      <c r="D16" s="48">
        <v>99</v>
      </c>
      <c r="E16" s="49">
        <v>75.12</v>
      </c>
      <c r="F16" s="35">
        <v>0</v>
      </c>
    </row>
    <row r="17" spans="1:6" ht="39.75" customHeight="1" x14ac:dyDescent="0.25">
      <c r="A17" s="43">
        <v>16</v>
      </c>
      <c r="B17" s="46" t="s">
        <v>7</v>
      </c>
      <c r="C17" s="47" t="s">
        <v>10</v>
      </c>
      <c r="D17" s="48">
        <v>41</v>
      </c>
      <c r="E17" s="49">
        <v>39.19</v>
      </c>
      <c r="F17" s="35">
        <v>0</v>
      </c>
    </row>
    <row r="18" spans="1:6" ht="30.75" customHeight="1" x14ac:dyDescent="0.25">
      <c r="A18" s="43">
        <v>17</v>
      </c>
      <c r="B18" s="46" t="s">
        <v>8</v>
      </c>
      <c r="C18" s="47" t="s">
        <v>10</v>
      </c>
      <c r="D18" s="48">
        <v>73</v>
      </c>
      <c r="E18" s="49">
        <v>45.72</v>
      </c>
      <c r="F18" s="35">
        <v>0</v>
      </c>
    </row>
    <row r="19" spans="1:6" ht="34.5" customHeight="1" x14ac:dyDescent="0.25">
      <c r="A19" s="43">
        <v>18</v>
      </c>
      <c r="B19" s="46" t="s">
        <v>9</v>
      </c>
      <c r="C19" s="47" t="s">
        <v>10</v>
      </c>
      <c r="D19" s="48">
        <v>80</v>
      </c>
      <c r="E19" s="49">
        <v>75.12</v>
      </c>
      <c r="F19" s="35">
        <v>0</v>
      </c>
    </row>
    <row r="20" spans="1:6" x14ac:dyDescent="0.25">
      <c r="A20" s="43">
        <v>19</v>
      </c>
      <c r="B20" s="50" t="s">
        <v>90</v>
      </c>
      <c r="C20" s="51" t="s">
        <v>91</v>
      </c>
      <c r="D20" s="48">
        <v>3344</v>
      </c>
      <c r="E20" s="49">
        <v>0</v>
      </c>
      <c r="F20" s="35">
        <v>0</v>
      </c>
    </row>
    <row r="21" spans="1:6" ht="30" x14ac:dyDescent="0.25">
      <c r="A21" s="43">
        <v>20</v>
      </c>
      <c r="B21" s="50" t="s">
        <v>92</v>
      </c>
      <c r="C21" s="51" t="s">
        <v>91</v>
      </c>
      <c r="D21" s="48">
        <v>9519</v>
      </c>
      <c r="E21" s="49">
        <v>0</v>
      </c>
      <c r="F21" s="35">
        <v>0</v>
      </c>
    </row>
    <row r="22" spans="1:6" ht="30" x14ac:dyDescent="0.25">
      <c r="A22" s="43">
        <v>21</v>
      </c>
      <c r="B22" s="52" t="s">
        <v>93</v>
      </c>
      <c r="C22" s="53" t="s">
        <v>91</v>
      </c>
      <c r="D22" s="48">
        <v>5095</v>
      </c>
      <c r="E22" s="49">
        <v>0</v>
      </c>
      <c r="F22" s="35">
        <v>0</v>
      </c>
    </row>
    <row r="23" spans="1:6" ht="30" x14ac:dyDescent="0.25">
      <c r="A23" s="43">
        <v>22</v>
      </c>
      <c r="B23" s="50" t="s">
        <v>94</v>
      </c>
      <c r="C23" s="51" t="s">
        <v>103</v>
      </c>
      <c r="D23" s="48">
        <v>54</v>
      </c>
      <c r="E23" s="49">
        <v>0</v>
      </c>
      <c r="F23" s="35">
        <v>0</v>
      </c>
    </row>
    <row r="24" spans="1:6" x14ac:dyDescent="0.25">
      <c r="A24" s="43">
        <v>23</v>
      </c>
      <c r="B24" s="50" t="s">
        <v>99</v>
      </c>
      <c r="C24" s="51" t="s">
        <v>77</v>
      </c>
      <c r="D24" s="48">
        <v>35</v>
      </c>
      <c r="E24" s="49">
        <v>0</v>
      </c>
      <c r="F24" s="35">
        <v>0</v>
      </c>
    </row>
    <row r="25" spans="1:6" x14ac:dyDescent="0.25">
      <c r="A25" s="43">
        <v>24</v>
      </c>
      <c r="B25" s="50" t="s">
        <v>98</v>
      </c>
      <c r="C25" s="51" t="s">
        <v>1</v>
      </c>
      <c r="D25" s="48">
        <v>10368</v>
      </c>
      <c r="E25" s="49">
        <v>0</v>
      </c>
      <c r="F25" s="35">
        <v>0</v>
      </c>
    </row>
    <row r="26" spans="1:6" x14ac:dyDescent="0.25">
      <c r="A26" s="43">
        <v>25</v>
      </c>
      <c r="B26" s="50" t="s">
        <v>82</v>
      </c>
      <c r="C26" s="51" t="s">
        <v>1</v>
      </c>
      <c r="D26" s="48">
        <v>6182</v>
      </c>
      <c r="E26" s="49">
        <v>0</v>
      </c>
      <c r="F26" s="35">
        <v>0</v>
      </c>
    </row>
    <row r="27" spans="1:6" ht="30" x14ac:dyDescent="0.25">
      <c r="A27" s="43">
        <v>26</v>
      </c>
      <c r="B27" s="54" t="s">
        <v>104</v>
      </c>
      <c r="C27" s="45" t="s">
        <v>10</v>
      </c>
      <c r="D27" s="55">
        <v>0</v>
      </c>
      <c r="E27" s="49">
        <v>0</v>
      </c>
      <c r="F27" s="56">
        <v>130</v>
      </c>
    </row>
    <row r="28" spans="1:6" ht="30" x14ac:dyDescent="0.25">
      <c r="A28" s="43">
        <v>27</v>
      </c>
      <c r="B28" s="54" t="s">
        <v>105</v>
      </c>
      <c r="C28" s="45" t="s">
        <v>10</v>
      </c>
      <c r="D28" s="55">
        <v>0</v>
      </c>
      <c r="E28" s="49">
        <v>0</v>
      </c>
      <c r="F28" s="56">
        <v>130</v>
      </c>
    </row>
    <row r="29" spans="1:6" x14ac:dyDescent="0.25">
      <c r="A29" s="43">
        <v>28</v>
      </c>
      <c r="B29" s="44" t="s">
        <v>106</v>
      </c>
      <c r="C29" s="45" t="s">
        <v>10</v>
      </c>
      <c r="D29" s="55">
        <v>0</v>
      </c>
      <c r="E29" s="49">
        <v>0</v>
      </c>
      <c r="F29" s="56">
        <v>140</v>
      </c>
    </row>
    <row r="30" spans="1:6" ht="19.5" customHeight="1" x14ac:dyDescent="0.25">
      <c r="A30" s="43">
        <v>29</v>
      </c>
      <c r="B30" s="54" t="s">
        <v>107</v>
      </c>
      <c r="C30" s="45" t="s">
        <v>10</v>
      </c>
      <c r="D30" s="55">
        <v>0</v>
      </c>
      <c r="E30" s="49">
        <v>0</v>
      </c>
      <c r="F30" s="56">
        <v>130</v>
      </c>
    </row>
    <row r="31" spans="1:6" x14ac:dyDescent="0.25">
      <c r="A31" s="43">
        <v>30</v>
      </c>
      <c r="B31" s="54" t="s">
        <v>108</v>
      </c>
      <c r="C31" s="45" t="s">
        <v>10</v>
      </c>
      <c r="D31" s="55">
        <v>0</v>
      </c>
      <c r="E31" s="49">
        <v>0</v>
      </c>
      <c r="F31" s="56">
        <v>44</v>
      </c>
    </row>
    <row r="32" spans="1:6" x14ac:dyDescent="0.25">
      <c r="A32" s="43">
        <v>31</v>
      </c>
      <c r="B32" s="54" t="s">
        <v>109</v>
      </c>
      <c r="C32" s="45" t="s">
        <v>10</v>
      </c>
      <c r="D32" s="55">
        <v>0</v>
      </c>
      <c r="E32" s="49">
        <v>0</v>
      </c>
      <c r="F32" s="56">
        <v>57</v>
      </c>
    </row>
    <row r="33" spans="1:6" x14ac:dyDescent="0.25">
      <c r="A33" s="43">
        <v>32</v>
      </c>
      <c r="B33" s="54" t="s">
        <v>110</v>
      </c>
      <c r="C33" s="45" t="s">
        <v>10</v>
      </c>
      <c r="D33" s="55">
        <v>0</v>
      </c>
      <c r="E33" s="49">
        <v>0</v>
      </c>
      <c r="F33" s="56">
        <v>83.35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2"/>
  <sheetViews>
    <sheetView topLeftCell="A4" workbookViewId="0">
      <selection activeCell="D3" sqref="D3"/>
    </sheetView>
  </sheetViews>
  <sheetFormatPr defaultRowHeight="15" x14ac:dyDescent="0.25"/>
  <cols>
    <col min="1" max="1" width="4.140625" style="16" customWidth="1"/>
    <col min="2" max="2" width="63.7109375" style="16" customWidth="1"/>
    <col min="3" max="3" width="7.28515625" style="20" customWidth="1"/>
    <col min="4" max="4" width="15.5703125" style="16" customWidth="1"/>
    <col min="5" max="5" width="16.7109375" style="16" customWidth="1"/>
    <col min="6" max="16384" width="9.140625" style="16"/>
  </cols>
  <sheetData>
    <row r="1" spans="1:5" ht="29.25" customHeight="1" x14ac:dyDescent="0.25">
      <c r="B1" s="25" t="s">
        <v>85</v>
      </c>
      <c r="C1" s="25"/>
      <c r="D1" s="26" t="s">
        <v>80</v>
      </c>
      <c r="E1" s="27" t="s">
        <v>70</v>
      </c>
    </row>
    <row r="2" spans="1:5" ht="21" customHeight="1" x14ac:dyDescent="0.25">
      <c r="A2" s="21"/>
      <c r="B2" s="22" t="s">
        <v>83</v>
      </c>
      <c r="C2" s="21" t="s">
        <v>45</v>
      </c>
      <c r="D2" s="22" t="s">
        <v>84</v>
      </c>
      <c r="E2" s="22" t="s">
        <v>84</v>
      </c>
    </row>
    <row r="3" spans="1:5" ht="29.25" customHeight="1" x14ac:dyDescent="0.2">
      <c r="A3" s="17">
        <v>11</v>
      </c>
      <c r="B3" s="19" t="s">
        <v>11</v>
      </c>
      <c r="C3" s="17" t="s">
        <v>10</v>
      </c>
      <c r="D3" s="18">
        <v>94.83</v>
      </c>
      <c r="E3" s="23">
        <v>137.59</v>
      </c>
    </row>
    <row r="4" spans="1:5" ht="29.25" customHeight="1" x14ac:dyDescent="0.2">
      <c r="A4" s="17">
        <v>12</v>
      </c>
      <c r="B4" s="19" t="s">
        <v>12</v>
      </c>
      <c r="C4" s="17" t="s">
        <v>10</v>
      </c>
      <c r="D4" s="18">
        <v>139.83000000000001</v>
      </c>
      <c r="E4" s="23">
        <v>160.58000000000001</v>
      </c>
    </row>
    <row r="5" spans="1:5" ht="40.5" customHeight="1" x14ac:dyDescent="0.2">
      <c r="A5" s="17">
        <v>13</v>
      </c>
      <c r="B5" s="19" t="s">
        <v>13</v>
      </c>
      <c r="C5" s="17" t="s">
        <v>10</v>
      </c>
      <c r="D5" s="18">
        <v>177.82</v>
      </c>
      <c r="E5" s="23">
        <v>187.72</v>
      </c>
    </row>
    <row r="6" spans="1:5" ht="29.25" customHeight="1" x14ac:dyDescent="0.2">
      <c r="A6" s="17">
        <v>14</v>
      </c>
      <c r="B6" s="19" t="s">
        <v>14</v>
      </c>
      <c r="C6" s="17" t="s">
        <v>10</v>
      </c>
      <c r="D6" s="18">
        <v>75.06</v>
      </c>
      <c r="E6" s="23">
        <v>74.66</v>
      </c>
    </row>
    <row r="7" spans="1:5" ht="29.25" customHeight="1" x14ac:dyDescent="0.2">
      <c r="A7" s="17">
        <v>15</v>
      </c>
      <c r="B7" s="19" t="s">
        <v>15</v>
      </c>
      <c r="C7" s="17" t="s">
        <v>10</v>
      </c>
      <c r="D7" s="18">
        <v>197.13</v>
      </c>
      <c r="E7" s="23">
        <v>148.47</v>
      </c>
    </row>
    <row r="8" spans="1:5" ht="29.25" customHeight="1" x14ac:dyDescent="0.2">
      <c r="A8" s="17">
        <v>16</v>
      </c>
      <c r="B8" s="19" t="s">
        <v>16</v>
      </c>
      <c r="C8" s="17" t="s">
        <v>10</v>
      </c>
      <c r="D8" s="18">
        <v>56.96</v>
      </c>
      <c r="E8" s="23">
        <v>51.19</v>
      </c>
    </row>
    <row r="9" spans="1:5" ht="29.25" customHeight="1" x14ac:dyDescent="0.2">
      <c r="A9" s="17">
        <v>17</v>
      </c>
      <c r="B9" s="19" t="s">
        <v>17</v>
      </c>
      <c r="C9" s="17" t="s">
        <v>10</v>
      </c>
      <c r="D9" s="18">
        <v>119.02</v>
      </c>
      <c r="E9" s="23">
        <v>126.29</v>
      </c>
    </row>
    <row r="10" spans="1:5" ht="29.25" customHeight="1" x14ac:dyDescent="0.2">
      <c r="A10" s="17">
        <v>18</v>
      </c>
      <c r="B10" s="19" t="s">
        <v>18</v>
      </c>
      <c r="C10" s="17" t="s">
        <v>10</v>
      </c>
      <c r="D10" s="18">
        <v>162.41</v>
      </c>
      <c r="E10" s="23">
        <v>136.53</v>
      </c>
    </row>
    <row r="11" spans="1:5" ht="29.25" customHeight="1" x14ac:dyDescent="0.2">
      <c r="A11" s="17">
        <v>19</v>
      </c>
      <c r="B11" s="19" t="s">
        <v>19</v>
      </c>
      <c r="C11" s="17" t="s">
        <v>10</v>
      </c>
      <c r="D11" s="18">
        <v>165.07</v>
      </c>
      <c r="E11" s="23">
        <v>179.2</v>
      </c>
    </row>
    <row r="12" spans="1:5" ht="29.25" customHeight="1" x14ac:dyDescent="0.2">
      <c r="A12" s="17">
        <v>20</v>
      </c>
      <c r="B12" s="19" t="s">
        <v>0</v>
      </c>
      <c r="C12" s="17" t="s">
        <v>1</v>
      </c>
      <c r="D12" s="18">
        <v>14.84</v>
      </c>
      <c r="E12" s="23">
        <v>14.5</v>
      </c>
    </row>
    <row r="13" spans="1:5" ht="29.25" customHeight="1" x14ac:dyDescent="0.2">
      <c r="A13" s="17">
        <v>21</v>
      </c>
      <c r="B13" s="19" t="s">
        <v>2</v>
      </c>
      <c r="C13" s="17" t="s">
        <v>10</v>
      </c>
      <c r="D13" s="18">
        <v>38.049999999999997</v>
      </c>
      <c r="E13" s="23">
        <v>29.95</v>
      </c>
    </row>
    <row r="14" spans="1:5" ht="29.25" customHeight="1" x14ac:dyDescent="0.2">
      <c r="A14" s="17">
        <v>22</v>
      </c>
      <c r="B14" s="19" t="s">
        <v>3</v>
      </c>
      <c r="C14" s="17" t="s">
        <v>10</v>
      </c>
      <c r="D14" s="18">
        <v>66.290000000000006</v>
      </c>
      <c r="E14" s="23">
        <v>30.07</v>
      </c>
    </row>
    <row r="15" spans="1:5" ht="29.25" customHeight="1" x14ac:dyDescent="0.2">
      <c r="A15" s="17">
        <v>23</v>
      </c>
      <c r="B15" s="19" t="s">
        <v>4</v>
      </c>
      <c r="C15" s="17" t="s">
        <v>10</v>
      </c>
      <c r="D15" s="18">
        <v>47.76</v>
      </c>
      <c r="E15" s="23">
        <v>40.97</v>
      </c>
    </row>
    <row r="16" spans="1:5" ht="29.25" customHeight="1" x14ac:dyDescent="0.2">
      <c r="A16" s="17">
        <v>24</v>
      </c>
      <c r="B16" s="19" t="s">
        <v>5</v>
      </c>
      <c r="C16" s="17" t="s">
        <v>10</v>
      </c>
      <c r="D16" s="18">
        <v>70.48</v>
      </c>
      <c r="E16" s="23">
        <v>47.77</v>
      </c>
    </row>
    <row r="17" spans="1:5" ht="29.25" customHeight="1" x14ac:dyDescent="0.2">
      <c r="A17" s="17">
        <v>25</v>
      </c>
      <c r="B17" s="19" t="s">
        <v>6</v>
      </c>
      <c r="C17" s="17" t="s">
        <v>10</v>
      </c>
      <c r="D17" s="18">
        <v>90.55</v>
      </c>
      <c r="E17" s="23">
        <v>78.489999999999995</v>
      </c>
    </row>
    <row r="18" spans="1:5" ht="27.75" customHeight="1" x14ac:dyDescent="0.2">
      <c r="A18" s="17">
        <v>26</v>
      </c>
      <c r="B18" s="19" t="s">
        <v>7</v>
      </c>
      <c r="C18" s="17" t="s">
        <v>10</v>
      </c>
      <c r="D18" s="18">
        <v>39.159999999999997</v>
      </c>
      <c r="E18" s="23">
        <v>40.97</v>
      </c>
    </row>
    <row r="19" spans="1:5" ht="24" customHeight="1" x14ac:dyDescent="0.2">
      <c r="A19" s="17">
        <v>27</v>
      </c>
      <c r="B19" s="19" t="s">
        <v>8</v>
      </c>
      <c r="C19" s="17" t="s">
        <v>10</v>
      </c>
      <c r="D19" s="18">
        <v>56.63</v>
      </c>
      <c r="E19" s="23">
        <v>47.78</v>
      </c>
    </row>
    <row r="20" spans="1:5" ht="24" customHeight="1" x14ac:dyDescent="0.2">
      <c r="A20" s="17">
        <v>28</v>
      </c>
      <c r="B20" s="19" t="s">
        <v>9</v>
      </c>
      <c r="C20" s="17" t="s">
        <v>10</v>
      </c>
      <c r="D20" s="18">
        <v>81.064999999999998</v>
      </c>
      <c r="E20" s="23">
        <v>56.61</v>
      </c>
    </row>
    <row r="21" spans="1:5" ht="18.75" customHeight="1" x14ac:dyDescent="0.2">
      <c r="A21" s="17">
        <v>29</v>
      </c>
      <c r="B21" s="19" t="s">
        <v>81</v>
      </c>
      <c r="C21" s="17" t="s">
        <v>1</v>
      </c>
      <c r="D21" s="18">
        <v>6932.7</v>
      </c>
      <c r="E21" s="24">
        <v>10395</v>
      </c>
    </row>
    <row r="22" spans="1:5" ht="18.75" customHeight="1" x14ac:dyDescent="0.2">
      <c r="A22" s="17">
        <v>30</v>
      </c>
      <c r="B22" s="19" t="s">
        <v>82</v>
      </c>
      <c r="C22" s="17" t="s">
        <v>1</v>
      </c>
      <c r="D22" s="18">
        <v>4067.3</v>
      </c>
      <c r="E22" s="23">
        <v>6200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topLeftCell="C19" workbookViewId="0">
      <selection activeCell="P38" sqref="P38"/>
    </sheetView>
  </sheetViews>
  <sheetFormatPr defaultRowHeight="12.75" x14ac:dyDescent="0.2"/>
  <cols>
    <col min="1" max="1" width="3.85546875" style="4" customWidth="1"/>
    <col min="2" max="2" width="83.28515625" style="4" customWidth="1"/>
    <col min="3" max="3" width="13.5703125" style="4" customWidth="1"/>
    <col min="4" max="4" width="8.85546875" style="4" customWidth="1"/>
    <col min="5" max="5" width="7.7109375" style="4" customWidth="1"/>
    <col min="6" max="6" width="10.85546875" style="4" customWidth="1"/>
    <col min="7" max="10" width="9.85546875" style="4" customWidth="1"/>
    <col min="11" max="14" width="6.5703125" style="4" customWidth="1"/>
    <col min="15" max="15" width="11.5703125" style="4" customWidth="1"/>
    <col min="16" max="20" width="10.5703125" style="4" customWidth="1"/>
    <col min="21" max="16384" width="9.140625" style="4"/>
  </cols>
  <sheetData>
    <row r="1" spans="1:20" ht="18" customHeight="1" x14ac:dyDescent="0.2">
      <c r="A1" s="144" t="s">
        <v>157</v>
      </c>
      <c r="B1" s="145"/>
      <c r="C1" s="145"/>
      <c r="D1" s="145"/>
      <c r="E1" s="145"/>
      <c r="F1" s="146"/>
    </row>
    <row r="2" spans="1:20" ht="26.25" customHeight="1" x14ac:dyDescent="0.2">
      <c r="A2" s="108" t="s">
        <v>132</v>
      </c>
      <c r="B2" s="108" t="s">
        <v>133</v>
      </c>
      <c r="C2" s="108" t="s">
        <v>134</v>
      </c>
      <c r="D2" s="147" t="s">
        <v>143</v>
      </c>
      <c r="E2" s="148"/>
      <c r="F2" s="149"/>
    </row>
    <row r="3" spans="1:20" ht="15" customHeight="1" x14ac:dyDescent="0.2">
      <c r="A3" s="57">
        <v>1</v>
      </c>
      <c r="B3" s="57" t="s">
        <v>138</v>
      </c>
      <c r="C3" s="58">
        <f>P35</f>
        <v>173607.72999999998</v>
      </c>
      <c r="D3" s="141" t="s">
        <v>119</v>
      </c>
      <c r="E3" s="142"/>
      <c r="F3" s="143"/>
    </row>
    <row r="4" spans="1:20" ht="15" customHeight="1" x14ac:dyDescent="0.2">
      <c r="A4" s="57">
        <v>2</v>
      </c>
      <c r="B4" s="57" t="s">
        <v>139</v>
      </c>
      <c r="C4" s="58">
        <f>Q35</f>
        <v>109127.75</v>
      </c>
      <c r="D4" s="141" t="s">
        <v>120</v>
      </c>
      <c r="E4" s="142"/>
      <c r="F4" s="143"/>
    </row>
    <row r="5" spans="1:20" ht="15" customHeight="1" x14ac:dyDescent="0.2">
      <c r="A5" s="57">
        <v>3</v>
      </c>
      <c r="B5" s="57" t="s">
        <v>140</v>
      </c>
      <c r="C5" s="58">
        <f>R35</f>
        <v>79702.55</v>
      </c>
      <c r="D5" s="141" t="s">
        <v>121</v>
      </c>
      <c r="E5" s="142"/>
      <c r="F5" s="143"/>
    </row>
    <row r="6" spans="1:20" ht="15" customHeight="1" x14ac:dyDescent="0.2">
      <c r="A6" s="57">
        <v>4</v>
      </c>
      <c r="B6" s="57" t="s">
        <v>141</v>
      </c>
      <c r="C6" s="58">
        <f>S35</f>
        <v>82863.350000000006</v>
      </c>
      <c r="D6" s="141" t="s">
        <v>122</v>
      </c>
      <c r="E6" s="142"/>
      <c r="F6" s="143"/>
    </row>
    <row r="7" spans="1:20" ht="15" customHeight="1" x14ac:dyDescent="0.2">
      <c r="A7" s="57">
        <v>5</v>
      </c>
      <c r="B7" s="57" t="s">
        <v>142</v>
      </c>
      <c r="C7" s="58">
        <f>T35</f>
        <v>297195.54000000004</v>
      </c>
      <c r="D7" s="141" t="s">
        <v>123</v>
      </c>
      <c r="E7" s="142"/>
      <c r="F7" s="143"/>
      <c r="G7" s="4" t="s">
        <v>158</v>
      </c>
    </row>
    <row r="8" spans="1:20" ht="16.5" customHeight="1" x14ac:dyDescent="0.2">
      <c r="A8" s="144" t="s">
        <v>136</v>
      </c>
      <c r="B8" s="146"/>
      <c r="C8" s="107">
        <f>SUM(C3:C7)</f>
        <v>742496.92</v>
      </c>
      <c r="D8" s="141"/>
      <c r="E8" s="142"/>
      <c r="F8" s="143"/>
    </row>
    <row r="9" spans="1:20" s="38" customFormat="1" ht="25.5" customHeight="1" x14ac:dyDescent="0.2">
      <c r="A9" s="154" t="s">
        <v>135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 t="s">
        <v>149</v>
      </c>
      <c r="P9" s="153" t="s">
        <v>150</v>
      </c>
      <c r="Q9" s="153"/>
      <c r="R9" s="153"/>
      <c r="S9" s="153"/>
      <c r="T9" s="153"/>
    </row>
    <row r="10" spans="1:20" ht="33" customHeight="1" x14ac:dyDescent="0.2">
      <c r="A10" s="156" t="s">
        <v>145</v>
      </c>
      <c r="B10" s="156"/>
      <c r="C10" s="36" t="s">
        <v>45</v>
      </c>
      <c r="D10" s="36" t="s">
        <v>128</v>
      </c>
      <c r="E10" s="36" t="s">
        <v>129</v>
      </c>
      <c r="F10" s="82" t="s">
        <v>124</v>
      </c>
      <c r="G10" s="84" t="s">
        <v>125</v>
      </c>
      <c r="H10" s="86" t="s">
        <v>126</v>
      </c>
      <c r="I10" s="88" t="s">
        <v>146</v>
      </c>
      <c r="J10" s="90" t="s">
        <v>144</v>
      </c>
      <c r="K10" s="36" t="s">
        <v>130</v>
      </c>
      <c r="L10" s="36" t="s">
        <v>131</v>
      </c>
      <c r="M10" s="36" t="s">
        <v>112</v>
      </c>
      <c r="N10" s="36" t="s">
        <v>114</v>
      </c>
      <c r="O10" s="155"/>
      <c r="P10" s="92" t="s">
        <v>137</v>
      </c>
      <c r="Q10" s="97" t="s">
        <v>125</v>
      </c>
      <c r="R10" s="100" t="s">
        <v>148</v>
      </c>
      <c r="S10" s="111" t="s">
        <v>147</v>
      </c>
      <c r="T10" s="103" t="s">
        <v>127</v>
      </c>
    </row>
    <row r="11" spans="1:20" ht="25.5" customHeight="1" x14ac:dyDescent="0.2">
      <c r="A11" s="28">
        <v>1</v>
      </c>
      <c r="B11" s="29" t="s">
        <v>11</v>
      </c>
      <c r="C11" s="32" t="s">
        <v>96</v>
      </c>
      <c r="D11" s="106">
        <v>140</v>
      </c>
      <c r="E11" s="106">
        <v>30</v>
      </c>
      <c r="F11" s="83">
        <f>D11+E11</f>
        <v>170</v>
      </c>
      <c r="G11" s="85">
        <v>25</v>
      </c>
      <c r="H11" s="87">
        <v>25</v>
      </c>
      <c r="I11" s="89">
        <v>25</v>
      </c>
      <c r="J11" s="91">
        <f>N11+M11+L11+K11</f>
        <v>100</v>
      </c>
      <c r="K11" s="106">
        <v>100</v>
      </c>
      <c r="L11" s="106">
        <v>0</v>
      </c>
      <c r="M11" s="106">
        <v>0</v>
      </c>
      <c r="N11" s="106">
        <v>0</v>
      </c>
      <c r="O11" s="71">
        <v>103.86</v>
      </c>
      <c r="P11" s="93">
        <f>O11*F11</f>
        <v>17656.2</v>
      </c>
      <c r="Q11" s="98">
        <f>O11*G11</f>
        <v>2596.5</v>
      </c>
      <c r="R11" s="101">
        <f>O11*H11</f>
        <v>2596.5</v>
      </c>
      <c r="S11" s="95">
        <f>O11*I11</f>
        <v>2596.5</v>
      </c>
      <c r="T11" s="104">
        <f>O11*J11</f>
        <v>10386</v>
      </c>
    </row>
    <row r="12" spans="1:20" ht="25.5" customHeight="1" x14ac:dyDescent="0.2">
      <c r="A12" s="28">
        <v>2</v>
      </c>
      <c r="B12" s="29" t="s">
        <v>12</v>
      </c>
      <c r="C12" s="32" t="s">
        <v>10</v>
      </c>
      <c r="D12" s="106">
        <v>25</v>
      </c>
      <c r="E12" s="106">
        <v>25</v>
      </c>
      <c r="F12" s="83">
        <f t="shared" ref="F12:F34" si="0">D12+E12</f>
        <v>50</v>
      </c>
      <c r="G12" s="85">
        <v>25</v>
      </c>
      <c r="H12" s="87">
        <v>25</v>
      </c>
      <c r="I12" s="89">
        <v>25</v>
      </c>
      <c r="J12" s="91">
        <f t="shared" ref="J12:J34" si="1">N12+M12+L12+K12</f>
        <v>50</v>
      </c>
      <c r="K12" s="106">
        <v>50</v>
      </c>
      <c r="L12" s="106">
        <v>0</v>
      </c>
      <c r="M12" s="106">
        <v>0</v>
      </c>
      <c r="N12" s="106">
        <v>0</v>
      </c>
      <c r="O12" s="71">
        <v>120.83</v>
      </c>
      <c r="P12" s="93">
        <f t="shared" ref="P12:P34" si="2">O12*F12</f>
        <v>6041.5</v>
      </c>
      <c r="Q12" s="98">
        <f t="shared" ref="Q12:Q34" si="3">O12*G12</f>
        <v>3020.75</v>
      </c>
      <c r="R12" s="101">
        <f t="shared" ref="R12:R34" si="4">O12*H12</f>
        <v>3020.75</v>
      </c>
      <c r="S12" s="95">
        <f t="shared" ref="S12:S34" si="5">O12*I12</f>
        <v>3020.75</v>
      </c>
      <c r="T12" s="104">
        <f t="shared" ref="T12:T34" si="6">O12*J12</f>
        <v>6041.5</v>
      </c>
    </row>
    <row r="13" spans="1:20" ht="25.5" customHeight="1" x14ac:dyDescent="0.2">
      <c r="A13" s="28">
        <v>3</v>
      </c>
      <c r="B13" s="29" t="s">
        <v>13</v>
      </c>
      <c r="C13" s="32" t="s">
        <v>10</v>
      </c>
      <c r="D13" s="106">
        <v>40</v>
      </c>
      <c r="E13" s="106">
        <v>20</v>
      </c>
      <c r="F13" s="83">
        <f t="shared" si="0"/>
        <v>60</v>
      </c>
      <c r="G13" s="85">
        <v>20</v>
      </c>
      <c r="H13" s="87">
        <v>20</v>
      </c>
      <c r="I13" s="89">
        <v>20</v>
      </c>
      <c r="J13" s="91">
        <f t="shared" si="1"/>
        <v>80</v>
      </c>
      <c r="K13" s="106">
        <v>80</v>
      </c>
      <c r="L13" s="106">
        <v>0</v>
      </c>
      <c r="M13" s="106">
        <v>0</v>
      </c>
      <c r="N13" s="106">
        <v>0</v>
      </c>
      <c r="O13" s="71">
        <v>143.68</v>
      </c>
      <c r="P13" s="93">
        <f t="shared" si="2"/>
        <v>8620.8000000000011</v>
      </c>
      <c r="Q13" s="98">
        <f t="shared" si="3"/>
        <v>2873.6000000000004</v>
      </c>
      <c r="R13" s="101">
        <f t="shared" si="4"/>
        <v>2873.6000000000004</v>
      </c>
      <c r="S13" s="95">
        <f t="shared" si="5"/>
        <v>2873.6000000000004</v>
      </c>
      <c r="T13" s="104">
        <f t="shared" si="6"/>
        <v>11494.400000000001</v>
      </c>
    </row>
    <row r="14" spans="1:20" ht="24.75" customHeight="1" x14ac:dyDescent="0.2">
      <c r="A14" s="28">
        <v>4</v>
      </c>
      <c r="B14" s="29" t="s">
        <v>86</v>
      </c>
      <c r="C14" s="32" t="s">
        <v>10</v>
      </c>
      <c r="D14" s="106">
        <v>70</v>
      </c>
      <c r="E14" s="106">
        <v>30</v>
      </c>
      <c r="F14" s="83">
        <f t="shared" si="0"/>
        <v>100</v>
      </c>
      <c r="G14" s="85">
        <v>350</v>
      </c>
      <c r="H14" s="87">
        <v>40</v>
      </c>
      <c r="I14" s="89">
        <v>40</v>
      </c>
      <c r="J14" s="91">
        <f t="shared" si="1"/>
        <v>150</v>
      </c>
      <c r="K14" s="106">
        <v>150</v>
      </c>
      <c r="L14" s="106">
        <v>0</v>
      </c>
      <c r="M14" s="106">
        <v>0</v>
      </c>
      <c r="N14" s="106">
        <v>0</v>
      </c>
      <c r="O14" s="71">
        <v>53.54</v>
      </c>
      <c r="P14" s="93">
        <f t="shared" si="2"/>
        <v>5354</v>
      </c>
      <c r="Q14" s="98">
        <f t="shared" si="3"/>
        <v>18739</v>
      </c>
      <c r="R14" s="101">
        <f t="shared" si="4"/>
        <v>2141.6</v>
      </c>
      <c r="S14" s="95">
        <f t="shared" si="5"/>
        <v>2141.6</v>
      </c>
      <c r="T14" s="104">
        <f t="shared" si="6"/>
        <v>8031</v>
      </c>
    </row>
    <row r="15" spans="1:20" ht="27" customHeight="1" x14ac:dyDescent="0.2">
      <c r="A15" s="28">
        <v>5</v>
      </c>
      <c r="B15" s="29" t="s">
        <v>95</v>
      </c>
      <c r="C15" s="32" t="s">
        <v>96</v>
      </c>
      <c r="D15" s="106">
        <v>0</v>
      </c>
      <c r="E15" s="106">
        <v>60</v>
      </c>
      <c r="F15" s="83">
        <f t="shared" si="0"/>
        <v>60</v>
      </c>
      <c r="G15" s="85">
        <v>0</v>
      </c>
      <c r="H15" s="87">
        <v>0</v>
      </c>
      <c r="I15" s="89">
        <v>0</v>
      </c>
      <c r="J15" s="91">
        <f t="shared" si="1"/>
        <v>0</v>
      </c>
      <c r="K15" s="106">
        <v>0</v>
      </c>
      <c r="L15" s="106">
        <v>0</v>
      </c>
      <c r="M15" s="106">
        <v>0</v>
      </c>
      <c r="N15" s="106">
        <v>0</v>
      </c>
      <c r="O15" s="71">
        <v>134.96</v>
      </c>
      <c r="P15" s="93">
        <f t="shared" si="2"/>
        <v>8097.6</v>
      </c>
      <c r="Q15" s="98">
        <f t="shared" si="3"/>
        <v>0</v>
      </c>
      <c r="R15" s="101">
        <f t="shared" si="4"/>
        <v>0</v>
      </c>
      <c r="S15" s="95">
        <f t="shared" si="5"/>
        <v>0</v>
      </c>
      <c r="T15" s="104">
        <f t="shared" si="6"/>
        <v>0</v>
      </c>
    </row>
    <row r="16" spans="1:20" ht="25.5" customHeight="1" x14ac:dyDescent="0.2">
      <c r="A16" s="28">
        <v>6</v>
      </c>
      <c r="B16" s="29" t="s">
        <v>87</v>
      </c>
      <c r="C16" s="32" t="s">
        <v>10</v>
      </c>
      <c r="D16" s="106">
        <v>30</v>
      </c>
      <c r="E16" s="106">
        <v>120</v>
      </c>
      <c r="F16" s="83">
        <f t="shared" si="0"/>
        <v>150</v>
      </c>
      <c r="G16" s="85">
        <v>60</v>
      </c>
      <c r="H16" s="87">
        <v>60</v>
      </c>
      <c r="I16" s="89">
        <v>60</v>
      </c>
      <c r="J16" s="91">
        <f t="shared" si="1"/>
        <v>110</v>
      </c>
      <c r="K16" s="106">
        <v>110</v>
      </c>
      <c r="L16" s="106">
        <v>0</v>
      </c>
      <c r="M16" s="106">
        <v>0</v>
      </c>
      <c r="N16" s="106">
        <v>0</v>
      </c>
      <c r="O16" s="71">
        <v>43</v>
      </c>
      <c r="P16" s="93">
        <f t="shared" si="2"/>
        <v>6450</v>
      </c>
      <c r="Q16" s="98">
        <f t="shared" si="3"/>
        <v>2580</v>
      </c>
      <c r="R16" s="101">
        <f t="shared" si="4"/>
        <v>2580</v>
      </c>
      <c r="S16" s="95">
        <f t="shared" si="5"/>
        <v>2580</v>
      </c>
      <c r="T16" s="104">
        <f t="shared" si="6"/>
        <v>4730</v>
      </c>
    </row>
    <row r="17" spans="1:20" ht="25.5" customHeight="1" x14ac:dyDescent="0.2">
      <c r="A17" s="28">
        <v>7</v>
      </c>
      <c r="B17" s="29" t="s">
        <v>17</v>
      </c>
      <c r="C17" s="32" t="s">
        <v>10</v>
      </c>
      <c r="D17" s="106">
        <v>0</v>
      </c>
      <c r="E17" s="106">
        <v>0</v>
      </c>
      <c r="F17" s="83">
        <f t="shared" si="0"/>
        <v>0</v>
      </c>
      <c r="G17" s="85">
        <v>160</v>
      </c>
      <c r="H17" s="87">
        <v>30</v>
      </c>
      <c r="I17" s="89">
        <v>60</v>
      </c>
      <c r="J17" s="91">
        <f t="shared" si="1"/>
        <v>150</v>
      </c>
      <c r="K17" s="106">
        <v>150</v>
      </c>
      <c r="L17" s="106">
        <v>0</v>
      </c>
      <c r="M17" s="106">
        <v>0</v>
      </c>
      <c r="N17" s="106">
        <v>0</v>
      </c>
      <c r="O17" s="71">
        <v>96.67</v>
      </c>
      <c r="P17" s="93">
        <f t="shared" si="2"/>
        <v>0</v>
      </c>
      <c r="Q17" s="98">
        <f t="shared" si="3"/>
        <v>15467.2</v>
      </c>
      <c r="R17" s="101">
        <f t="shared" si="4"/>
        <v>2900.1</v>
      </c>
      <c r="S17" s="95">
        <f t="shared" si="5"/>
        <v>5800.2</v>
      </c>
      <c r="T17" s="104">
        <f t="shared" si="6"/>
        <v>14500.5</v>
      </c>
    </row>
    <row r="18" spans="1:20" ht="25.5" customHeight="1" x14ac:dyDescent="0.2">
      <c r="A18" s="28">
        <v>8</v>
      </c>
      <c r="B18" s="29" t="s">
        <v>88</v>
      </c>
      <c r="C18" s="32" t="s">
        <v>10</v>
      </c>
      <c r="D18" s="106">
        <v>0</v>
      </c>
      <c r="E18" s="106">
        <v>0</v>
      </c>
      <c r="F18" s="83">
        <f t="shared" si="0"/>
        <v>0</v>
      </c>
      <c r="G18" s="85">
        <v>120</v>
      </c>
      <c r="H18" s="87">
        <v>120</v>
      </c>
      <c r="I18" s="89">
        <v>120</v>
      </c>
      <c r="J18" s="91">
        <f t="shared" si="1"/>
        <v>407</v>
      </c>
      <c r="K18" s="106">
        <v>407</v>
      </c>
      <c r="L18" s="106">
        <v>0</v>
      </c>
      <c r="M18" s="106">
        <v>0</v>
      </c>
      <c r="N18" s="106">
        <v>0</v>
      </c>
      <c r="O18" s="71">
        <v>109</v>
      </c>
      <c r="P18" s="93">
        <f t="shared" si="2"/>
        <v>0</v>
      </c>
      <c r="Q18" s="98">
        <f t="shared" si="3"/>
        <v>13080</v>
      </c>
      <c r="R18" s="101">
        <f t="shared" si="4"/>
        <v>13080</v>
      </c>
      <c r="S18" s="95">
        <f t="shared" si="5"/>
        <v>13080</v>
      </c>
      <c r="T18" s="104">
        <f t="shared" si="6"/>
        <v>44363</v>
      </c>
    </row>
    <row r="19" spans="1:20" ht="25.5" customHeight="1" x14ac:dyDescent="0.2">
      <c r="A19" s="28">
        <v>9</v>
      </c>
      <c r="B19" s="29" t="s">
        <v>19</v>
      </c>
      <c r="C19" s="32" t="s">
        <v>10</v>
      </c>
      <c r="D19" s="106">
        <v>0</v>
      </c>
      <c r="E19" s="106">
        <v>0</v>
      </c>
      <c r="F19" s="83">
        <f t="shared" si="0"/>
        <v>0</v>
      </c>
      <c r="G19" s="85">
        <v>10</v>
      </c>
      <c r="H19" s="87">
        <v>30</v>
      </c>
      <c r="I19" s="89">
        <v>10</v>
      </c>
      <c r="J19" s="91">
        <f t="shared" si="1"/>
        <v>40</v>
      </c>
      <c r="K19" s="106">
        <v>40</v>
      </c>
      <c r="L19" s="106">
        <v>0</v>
      </c>
      <c r="M19" s="106">
        <v>0</v>
      </c>
      <c r="N19" s="106">
        <v>0</v>
      </c>
      <c r="O19" s="71">
        <v>137.19</v>
      </c>
      <c r="P19" s="93">
        <f t="shared" si="2"/>
        <v>0</v>
      </c>
      <c r="Q19" s="98">
        <f t="shared" si="3"/>
        <v>1371.9</v>
      </c>
      <c r="R19" s="101">
        <f t="shared" si="4"/>
        <v>4115.7</v>
      </c>
      <c r="S19" s="95">
        <f t="shared" si="5"/>
        <v>1371.9</v>
      </c>
      <c r="T19" s="104">
        <f t="shared" si="6"/>
        <v>5487.6</v>
      </c>
    </row>
    <row r="20" spans="1:20" ht="14.25" customHeight="1" x14ac:dyDescent="0.2">
      <c r="A20" s="28">
        <v>10</v>
      </c>
      <c r="B20" s="29" t="s">
        <v>0</v>
      </c>
      <c r="C20" s="32" t="s">
        <v>1</v>
      </c>
      <c r="D20" s="106">
        <v>50</v>
      </c>
      <c r="E20" s="106">
        <v>90</v>
      </c>
      <c r="F20" s="83">
        <f t="shared" si="0"/>
        <v>140</v>
      </c>
      <c r="G20" s="85">
        <v>80</v>
      </c>
      <c r="H20" s="87">
        <v>80</v>
      </c>
      <c r="I20" s="89">
        <v>80</v>
      </c>
      <c r="J20" s="91">
        <f t="shared" si="1"/>
        <v>350</v>
      </c>
      <c r="K20" s="106">
        <v>350</v>
      </c>
      <c r="L20" s="106">
        <v>0</v>
      </c>
      <c r="M20" s="106">
        <v>0</v>
      </c>
      <c r="N20" s="106">
        <v>0</v>
      </c>
      <c r="O20" s="71">
        <v>9.06</v>
      </c>
      <c r="P20" s="93">
        <f t="shared" si="2"/>
        <v>1268.4000000000001</v>
      </c>
      <c r="Q20" s="98">
        <f t="shared" si="3"/>
        <v>724.80000000000007</v>
      </c>
      <c r="R20" s="101">
        <f t="shared" si="4"/>
        <v>724.80000000000007</v>
      </c>
      <c r="S20" s="95">
        <f t="shared" si="5"/>
        <v>724.80000000000007</v>
      </c>
      <c r="T20" s="104">
        <f t="shared" si="6"/>
        <v>3171</v>
      </c>
    </row>
    <row r="21" spans="1:20" ht="25.5" customHeight="1" x14ac:dyDescent="0.2">
      <c r="A21" s="28">
        <v>11</v>
      </c>
      <c r="B21" s="29" t="s">
        <v>2</v>
      </c>
      <c r="C21" s="32" t="s">
        <v>10</v>
      </c>
      <c r="D21" s="106">
        <v>690</v>
      </c>
      <c r="E21" s="106">
        <v>480</v>
      </c>
      <c r="F21" s="83">
        <f t="shared" si="0"/>
        <v>1170</v>
      </c>
      <c r="G21" s="85">
        <v>400</v>
      </c>
      <c r="H21" s="87">
        <v>400</v>
      </c>
      <c r="I21" s="89">
        <v>400</v>
      </c>
      <c r="J21" s="91">
        <f t="shared" si="1"/>
        <v>800</v>
      </c>
      <c r="K21" s="106">
        <v>800</v>
      </c>
      <c r="L21" s="106">
        <v>0</v>
      </c>
      <c r="M21" s="106">
        <v>0</v>
      </c>
      <c r="N21" s="106">
        <v>0</v>
      </c>
      <c r="O21" s="71">
        <v>26.12</v>
      </c>
      <c r="P21" s="93">
        <f t="shared" si="2"/>
        <v>30560.400000000001</v>
      </c>
      <c r="Q21" s="98">
        <f t="shared" si="3"/>
        <v>10448</v>
      </c>
      <c r="R21" s="101">
        <f t="shared" si="4"/>
        <v>10448</v>
      </c>
      <c r="S21" s="95">
        <f t="shared" si="5"/>
        <v>10448</v>
      </c>
      <c r="T21" s="104">
        <f t="shared" si="6"/>
        <v>20896</v>
      </c>
    </row>
    <row r="22" spans="1:20" ht="39" customHeight="1" x14ac:dyDescent="0.2">
      <c r="A22" s="28">
        <v>12</v>
      </c>
      <c r="B22" s="29" t="s">
        <v>89</v>
      </c>
      <c r="C22" s="32" t="s">
        <v>10</v>
      </c>
      <c r="D22" s="106">
        <v>0</v>
      </c>
      <c r="E22" s="106">
        <v>0</v>
      </c>
      <c r="F22" s="83">
        <f t="shared" si="0"/>
        <v>0</v>
      </c>
      <c r="G22" s="85">
        <v>300</v>
      </c>
      <c r="H22" s="87">
        <v>250</v>
      </c>
      <c r="I22" s="89">
        <v>300</v>
      </c>
      <c r="J22" s="91">
        <f t="shared" si="1"/>
        <v>1974</v>
      </c>
      <c r="K22" s="106">
        <v>1974</v>
      </c>
      <c r="L22" s="106">
        <v>0</v>
      </c>
      <c r="M22" s="106">
        <v>0</v>
      </c>
      <c r="N22" s="106">
        <v>0</v>
      </c>
      <c r="O22" s="71">
        <v>28.74</v>
      </c>
      <c r="P22" s="93">
        <f t="shared" si="2"/>
        <v>0</v>
      </c>
      <c r="Q22" s="98">
        <f t="shared" si="3"/>
        <v>8622</v>
      </c>
      <c r="R22" s="101">
        <f t="shared" si="4"/>
        <v>7185</v>
      </c>
      <c r="S22" s="95">
        <f t="shared" si="5"/>
        <v>8622</v>
      </c>
      <c r="T22" s="104">
        <f t="shared" si="6"/>
        <v>56732.759999999995</v>
      </c>
    </row>
    <row r="23" spans="1:20" ht="25.5" customHeight="1" x14ac:dyDescent="0.2">
      <c r="A23" s="28">
        <v>13</v>
      </c>
      <c r="B23" s="29" t="s">
        <v>4</v>
      </c>
      <c r="C23" s="32" t="s">
        <v>10</v>
      </c>
      <c r="D23" s="106">
        <v>330</v>
      </c>
      <c r="E23" s="106">
        <v>100</v>
      </c>
      <c r="F23" s="83">
        <f t="shared" si="0"/>
        <v>430</v>
      </c>
      <c r="G23" s="85">
        <v>100</v>
      </c>
      <c r="H23" s="87">
        <v>100</v>
      </c>
      <c r="I23" s="89">
        <v>100</v>
      </c>
      <c r="J23" s="91">
        <f t="shared" si="1"/>
        <v>250</v>
      </c>
      <c r="K23" s="106">
        <v>250</v>
      </c>
      <c r="L23" s="106">
        <v>0</v>
      </c>
      <c r="M23" s="106">
        <v>0</v>
      </c>
      <c r="N23" s="106">
        <v>0</v>
      </c>
      <c r="O23" s="109">
        <v>31.35</v>
      </c>
      <c r="P23" s="93">
        <f t="shared" si="2"/>
        <v>13480.5</v>
      </c>
      <c r="Q23" s="98">
        <f t="shared" si="3"/>
        <v>3135</v>
      </c>
      <c r="R23" s="101">
        <f t="shared" si="4"/>
        <v>3135</v>
      </c>
      <c r="S23" s="95">
        <f t="shared" si="5"/>
        <v>3135</v>
      </c>
      <c r="T23" s="104">
        <f t="shared" si="6"/>
        <v>7837.5</v>
      </c>
    </row>
    <row r="24" spans="1:20" ht="25.5" customHeight="1" x14ac:dyDescent="0.2">
      <c r="A24" s="28">
        <v>14</v>
      </c>
      <c r="B24" s="29" t="s">
        <v>5</v>
      </c>
      <c r="C24" s="32" t="s">
        <v>10</v>
      </c>
      <c r="D24" s="106">
        <v>60</v>
      </c>
      <c r="E24" s="106">
        <v>100</v>
      </c>
      <c r="F24" s="83">
        <f t="shared" si="0"/>
        <v>160</v>
      </c>
      <c r="G24" s="85">
        <v>100</v>
      </c>
      <c r="H24" s="87">
        <v>100</v>
      </c>
      <c r="I24" s="89">
        <v>100</v>
      </c>
      <c r="J24" s="91">
        <f t="shared" si="1"/>
        <v>240</v>
      </c>
      <c r="K24" s="106">
        <v>240</v>
      </c>
      <c r="L24" s="106">
        <v>0</v>
      </c>
      <c r="M24" s="106">
        <v>0</v>
      </c>
      <c r="N24" s="106">
        <v>0</v>
      </c>
      <c r="O24" s="109">
        <v>36.58</v>
      </c>
      <c r="P24" s="93">
        <f t="shared" si="2"/>
        <v>5852.7999999999993</v>
      </c>
      <c r="Q24" s="98">
        <f t="shared" si="3"/>
        <v>3658</v>
      </c>
      <c r="R24" s="101">
        <f t="shared" si="4"/>
        <v>3658</v>
      </c>
      <c r="S24" s="95">
        <f t="shared" si="5"/>
        <v>3658</v>
      </c>
      <c r="T24" s="104">
        <f t="shared" si="6"/>
        <v>8779.1999999999989</v>
      </c>
    </row>
    <row r="25" spans="1:20" ht="25.5" customHeight="1" x14ac:dyDescent="0.2">
      <c r="A25" s="28">
        <v>15</v>
      </c>
      <c r="B25" s="29" t="s">
        <v>6</v>
      </c>
      <c r="C25" s="32" t="s">
        <v>10</v>
      </c>
      <c r="D25" s="106">
        <v>300</v>
      </c>
      <c r="E25" s="106">
        <v>280</v>
      </c>
      <c r="F25" s="83">
        <f t="shared" si="0"/>
        <v>580</v>
      </c>
      <c r="G25" s="85">
        <v>200</v>
      </c>
      <c r="H25" s="87">
        <v>200</v>
      </c>
      <c r="I25" s="89">
        <v>200</v>
      </c>
      <c r="J25" s="91">
        <f t="shared" si="1"/>
        <v>310</v>
      </c>
      <c r="K25" s="106">
        <v>310</v>
      </c>
      <c r="L25" s="106">
        <v>0</v>
      </c>
      <c r="M25" s="106">
        <v>0</v>
      </c>
      <c r="N25" s="106">
        <v>0</v>
      </c>
      <c r="O25" s="109">
        <v>60.09</v>
      </c>
      <c r="P25" s="93">
        <f t="shared" si="2"/>
        <v>34852.200000000004</v>
      </c>
      <c r="Q25" s="98">
        <f t="shared" si="3"/>
        <v>12018</v>
      </c>
      <c r="R25" s="101">
        <f t="shared" si="4"/>
        <v>12018</v>
      </c>
      <c r="S25" s="95">
        <f t="shared" si="5"/>
        <v>12018</v>
      </c>
      <c r="T25" s="104">
        <f t="shared" si="6"/>
        <v>18627.900000000001</v>
      </c>
    </row>
    <row r="26" spans="1:20" ht="25.5" customHeight="1" x14ac:dyDescent="0.2">
      <c r="A26" s="28">
        <v>16</v>
      </c>
      <c r="B26" s="29" t="s">
        <v>7</v>
      </c>
      <c r="C26" s="32" t="s">
        <v>10</v>
      </c>
      <c r="D26" s="106">
        <v>0</v>
      </c>
      <c r="E26" s="106">
        <v>0</v>
      </c>
      <c r="F26" s="83">
        <f t="shared" si="0"/>
        <v>0</v>
      </c>
      <c r="G26" s="85">
        <v>100</v>
      </c>
      <c r="H26" s="87">
        <v>50</v>
      </c>
      <c r="I26" s="89">
        <v>100</v>
      </c>
      <c r="J26" s="91">
        <f t="shared" si="1"/>
        <v>100</v>
      </c>
      <c r="K26" s="106">
        <v>100</v>
      </c>
      <c r="L26" s="106">
        <v>0</v>
      </c>
      <c r="M26" s="106">
        <v>0</v>
      </c>
      <c r="N26" s="106">
        <v>0</v>
      </c>
      <c r="O26" s="109">
        <v>31.35</v>
      </c>
      <c r="P26" s="93">
        <f t="shared" si="2"/>
        <v>0</v>
      </c>
      <c r="Q26" s="98">
        <f t="shared" si="3"/>
        <v>3135</v>
      </c>
      <c r="R26" s="101">
        <f t="shared" si="4"/>
        <v>1567.5</v>
      </c>
      <c r="S26" s="95">
        <f t="shared" si="5"/>
        <v>3135</v>
      </c>
      <c r="T26" s="104">
        <f t="shared" si="6"/>
        <v>3135</v>
      </c>
    </row>
    <row r="27" spans="1:20" ht="25.5" customHeight="1" x14ac:dyDescent="0.2">
      <c r="A27" s="28">
        <v>17</v>
      </c>
      <c r="B27" s="29" t="s">
        <v>8</v>
      </c>
      <c r="C27" s="32" t="s">
        <v>10</v>
      </c>
      <c r="D27" s="106">
        <v>0</v>
      </c>
      <c r="E27" s="106">
        <v>0</v>
      </c>
      <c r="F27" s="83">
        <f t="shared" si="0"/>
        <v>0</v>
      </c>
      <c r="G27" s="85">
        <v>150</v>
      </c>
      <c r="H27" s="87">
        <v>150</v>
      </c>
      <c r="I27" s="89">
        <v>150</v>
      </c>
      <c r="J27" s="91">
        <f t="shared" si="1"/>
        <v>1774</v>
      </c>
      <c r="K27" s="106">
        <v>1774</v>
      </c>
      <c r="L27" s="106">
        <v>0</v>
      </c>
      <c r="M27" s="106">
        <v>0</v>
      </c>
      <c r="N27" s="106">
        <v>0</v>
      </c>
      <c r="O27" s="109">
        <v>36.57</v>
      </c>
      <c r="P27" s="93">
        <f t="shared" si="2"/>
        <v>0</v>
      </c>
      <c r="Q27" s="98">
        <f t="shared" si="3"/>
        <v>5485.5</v>
      </c>
      <c r="R27" s="101">
        <f t="shared" si="4"/>
        <v>5485.5</v>
      </c>
      <c r="S27" s="95">
        <f t="shared" si="5"/>
        <v>5485.5</v>
      </c>
      <c r="T27" s="104">
        <f t="shared" si="6"/>
        <v>64875.18</v>
      </c>
    </row>
    <row r="28" spans="1:20" ht="21" customHeight="1" x14ac:dyDescent="0.2">
      <c r="A28" s="28">
        <v>18</v>
      </c>
      <c r="B28" s="29" t="s">
        <v>9</v>
      </c>
      <c r="C28" s="32" t="s">
        <v>10</v>
      </c>
      <c r="D28" s="106">
        <v>0</v>
      </c>
      <c r="E28" s="106">
        <v>0</v>
      </c>
      <c r="F28" s="83">
        <f t="shared" si="0"/>
        <v>0</v>
      </c>
      <c r="G28" s="85">
        <v>50</v>
      </c>
      <c r="H28" s="87">
        <v>50</v>
      </c>
      <c r="I28" s="89">
        <v>50</v>
      </c>
      <c r="J28" s="91">
        <f t="shared" si="1"/>
        <v>100</v>
      </c>
      <c r="K28" s="106">
        <v>100</v>
      </c>
      <c r="L28" s="106">
        <v>0</v>
      </c>
      <c r="M28" s="106">
        <v>0</v>
      </c>
      <c r="N28" s="106">
        <v>0</v>
      </c>
      <c r="O28" s="71">
        <v>43.45</v>
      </c>
      <c r="P28" s="93">
        <f t="shared" si="2"/>
        <v>0</v>
      </c>
      <c r="Q28" s="98">
        <f t="shared" si="3"/>
        <v>2172.5</v>
      </c>
      <c r="R28" s="101">
        <f t="shared" si="4"/>
        <v>2172.5</v>
      </c>
      <c r="S28" s="95">
        <f t="shared" si="5"/>
        <v>2172.5</v>
      </c>
      <c r="T28" s="104">
        <f t="shared" si="6"/>
        <v>4345</v>
      </c>
    </row>
    <row r="29" spans="1:20" ht="23.25" customHeight="1" x14ac:dyDescent="0.2">
      <c r="A29" s="28">
        <v>19</v>
      </c>
      <c r="B29" s="30" t="s">
        <v>90</v>
      </c>
      <c r="C29" s="33" t="s">
        <v>91</v>
      </c>
      <c r="D29" s="106">
        <v>4</v>
      </c>
      <c r="E29" s="106">
        <v>0</v>
      </c>
      <c r="F29" s="83">
        <f t="shared" si="0"/>
        <v>4</v>
      </c>
      <c r="G29" s="85">
        <v>0</v>
      </c>
      <c r="H29" s="87">
        <v>0</v>
      </c>
      <c r="I29" s="89">
        <v>0</v>
      </c>
      <c r="J29" s="91">
        <f t="shared" si="1"/>
        <v>0</v>
      </c>
      <c r="K29" s="106">
        <v>0</v>
      </c>
      <c r="L29" s="106">
        <v>0</v>
      </c>
      <c r="M29" s="106">
        <v>0</v>
      </c>
      <c r="N29" s="106">
        <v>0</v>
      </c>
      <c r="O29" s="109">
        <v>2808.96</v>
      </c>
      <c r="P29" s="93">
        <f t="shared" si="2"/>
        <v>11235.84</v>
      </c>
      <c r="Q29" s="98">
        <f t="shared" si="3"/>
        <v>0</v>
      </c>
      <c r="R29" s="101">
        <f t="shared" si="4"/>
        <v>0</v>
      </c>
      <c r="S29" s="95">
        <f t="shared" si="5"/>
        <v>0</v>
      </c>
      <c r="T29" s="104">
        <f t="shared" si="6"/>
        <v>0</v>
      </c>
    </row>
    <row r="30" spans="1:20" ht="21.75" customHeight="1" x14ac:dyDescent="0.2">
      <c r="A30" s="28">
        <v>20</v>
      </c>
      <c r="B30" s="30" t="s">
        <v>92</v>
      </c>
      <c r="C30" s="33" t="s">
        <v>91</v>
      </c>
      <c r="D30" s="106">
        <v>1</v>
      </c>
      <c r="E30" s="106">
        <v>0</v>
      </c>
      <c r="F30" s="83">
        <f t="shared" si="0"/>
        <v>1</v>
      </c>
      <c r="G30" s="85">
        <v>0</v>
      </c>
      <c r="H30" s="87">
        <v>0</v>
      </c>
      <c r="I30" s="89">
        <v>0</v>
      </c>
      <c r="J30" s="91">
        <f t="shared" si="1"/>
        <v>0</v>
      </c>
      <c r="K30" s="106">
        <v>0</v>
      </c>
      <c r="L30" s="106">
        <v>0</v>
      </c>
      <c r="M30" s="106">
        <v>0</v>
      </c>
      <c r="N30" s="106">
        <v>0</v>
      </c>
      <c r="O30" s="110">
        <v>10403.19</v>
      </c>
      <c r="P30" s="93">
        <f t="shared" si="2"/>
        <v>10403.19</v>
      </c>
      <c r="Q30" s="98">
        <f t="shared" si="3"/>
        <v>0</v>
      </c>
      <c r="R30" s="101">
        <f t="shared" si="4"/>
        <v>0</v>
      </c>
      <c r="S30" s="95">
        <f t="shared" si="5"/>
        <v>0</v>
      </c>
      <c r="T30" s="104">
        <f t="shared" si="6"/>
        <v>0</v>
      </c>
    </row>
    <row r="31" spans="1:20" ht="25.5" customHeight="1" x14ac:dyDescent="0.2">
      <c r="A31" s="28">
        <v>21</v>
      </c>
      <c r="B31" s="31" t="s">
        <v>93</v>
      </c>
      <c r="C31" s="34" t="s">
        <v>91</v>
      </c>
      <c r="D31" s="106">
        <v>1</v>
      </c>
      <c r="E31" s="106">
        <v>0</v>
      </c>
      <c r="F31" s="83">
        <f t="shared" si="0"/>
        <v>1</v>
      </c>
      <c r="G31" s="85">
        <v>0</v>
      </c>
      <c r="H31" s="87">
        <v>0</v>
      </c>
      <c r="I31" s="89">
        <v>0</v>
      </c>
      <c r="J31" s="91">
        <f t="shared" si="1"/>
        <v>0</v>
      </c>
      <c r="K31" s="106">
        <v>0</v>
      </c>
      <c r="L31" s="106">
        <v>0</v>
      </c>
      <c r="M31" s="106">
        <v>0</v>
      </c>
      <c r="N31" s="106">
        <v>0</v>
      </c>
      <c r="O31" s="110">
        <v>6679.8</v>
      </c>
      <c r="P31" s="93">
        <f t="shared" si="2"/>
        <v>6679.8</v>
      </c>
      <c r="Q31" s="98">
        <f t="shared" si="3"/>
        <v>0</v>
      </c>
      <c r="R31" s="101">
        <f t="shared" si="4"/>
        <v>0</v>
      </c>
      <c r="S31" s="95">
        <f t="shared" si="5"/>
        <v>0</v>
      </c>
      <c r="T31" s="104">
        <f t="shared" si="6"/>
        <v>0</v>
      </c>
    </row>
    <row r="32" spans="1:20" ht="25.5" customHeight="1" x14ac:dyDescent="0.2">
      <c r="A32" s="28">
        <v>22</v>
      </c>
      <c r="B32" s="30" t="s">
        <v>94</v>
      </c>
      <c r="C32" s="33" t="s">
        <v>97</v>
      </c>
      <c r="D32" s="106">
        <v>75</v>
      </c>
      <c r="E32" s="106">
        <v>75</v>
      </c>
      <c r="F32" s="83">
        <f t="shared" si="0"/>
        <v>150</v>
      </c>
      <c r="G32" s="85">
        <v>0</v>
      </c>
      <c r="H32" s="87">
        <v>0</v>
      </c>
      <c r="I32" s="89">
        <v>0</v>
      </c>
      <c r="J32" s="91">
        <f t="shared" si="1"/>
        <v>0</v>
      </c>
      <c r="K32" s="106">
        <v>0</v>
      </c>
      <c r="L32" s="106">
        <v>0</v>
      </c>
      <c r="M32" s="106">
        <v>0</v>
      </c>
      <c r="N32" s="106">
        <v>0</v>
      </c>
      <c r="O32" s="110">
        <v>47.03</v>
      </c>
      <c r="P32" s="93">
        <f t="shared" si="2"/>
        <v>7054.5</v>
      </c>
      <c r="Q32" s="98">
        <f t="shared" si="3"/>
        <v>0</v>
      </c>
      <c r="R32" s="101">
        <f t="shared" si="4"/>
        <v>0</v>
      </c>
      <c r="S32" s="95">
        <f t="shared" si="5"/>
        <v>0</v>
      </c>
      <c r="T32" s="104">
        <f t="shared" si="6"/>
        <v>0</v>
      </c>
    </row>
    <row r="33" spans="1:20" ht="25.5" customHeight="1" x14ac:dyDescent="0.2">
      <c r="A33" s="28">
        <v>23</v>
      </c>
      <c r="B33" s="30" t="s">
        <v>99</v>
      </c>
      <c r="C33" s="33" t="s">
        <v>77</v>
      </c>
      <c r="D33" s="106">
        <v>0</v>
      </c>
      <c r="E33" s="106">
        <v>0</v>
      </c>
      <c r="F33" s="83">
        <f t="shared" si="0"/>
        <v>0</v>
      </c>
      <c r="G33" s="85">
        <v>0</v>
      </c>
      <c r="H33" s="87">
        <v>0</v>
      </c>
      <c r="I33" s="89">
        <v>0</v>
      </c>
      <c r="J33" s="91">
        <f t="shared" si="1"/>
        <v>120</v>
      </c>
      <c r="K33" s="106">
        <v>120</v>
      </c>
      <c r="L33" s="106">
        <v>0</v>
      </c>
      <c r="M33" s="106">
        <v>0</v>
      </c>
      <c r="N33" s="106">
        <v>0</v>
      </c>
      <c r="O33" s="110">
        <v>31.35</v>
      </c>
      <c r="P33" s="93">
        <f t="shared" si="2"/>
        <v>0</v>
      </c>
      <c r="Q33" s="98">
        <f t="shared" si="3"/>
        <v>0</v>
      </c>
      <c r="R33" s="101">
        <f t="shared" si="4"/>
        <v>0</v>
      </c>
      <c r="S33" s="95">
        <f t="shared" si="5"/>
        <v>0</v>
      </c>
      <c r="T33" s="104">
        <f t="shared" si="6"/>
        <v>3762</v>
      </c>
    </row>
    <row r="34" spans="1:20" ht="22.5" customHeight="1" x14ac:dyDescent="0.2">
      <c r="A34" s="28">
        <v>24</v>
      </c>
      <c r="B34" s="37" t="s">
        <v>102</v>
      </c>
      <c r="C34" s="33" t="s">
        <v>77</v>
      </c>
      <c r="D34" s="106">
        <v>0</v>
      </c>
      <c r="E34" s="106">
        <v>0</v>
      </c>
      <c r="F34" s="83">
        <f t="shared" si="0"/>
        <v>0</v>
      </c>
      <c r="G34" s="85">
        <v>0</v>
      </c>
      <c r="H34" s="87">
        <v>0</v>
      </c>
      <c r="I34" s="89">
        <v>0</v>
      </c>
      <c r="J34" s="91">
        <f t="shared" si="1"/>
        <v>0</v>
      </c>
      <c r="K34" s="106">
        <v>0</v>
      </c>
      <c r="L34" s="106">
        <v>0</v>
      </c>
      <c r="M34" s="106">
        <v>0</v>
      </c>
      <c r="N34" s="106">
        <v>0</v>
      </c>
      <c r="O34" s="71">
        <v>181.31</v>
      </c>
      <c r="P34" s="93">
        <f t="shared" si="2"/>
        <v>0</v>
      </c>
      <c r="Q34" s="98">
        <f t="shared" si="3"/>
        <v>0</v>
      </c>
      <c r="R34" s="101">
        <f t="shared" si="4"/>
        <v>0</v>
      </c>
      <c r="S34" s="95">
        <f t="shared" si="5"/>
        <v>0</v>
      </c>
      <c r="T34" s="104">
        <f t="shared" si="6"/>
        <v>0</v>
      </c>
    </row>
    <row r="35" spans="1:20" ht="18" customHeight="1" x14ac:dyDescent="0.2">
      <c r="J35" s="150" t="s">
        <v>113</v>
      </c>
      <c r="K35" s="150"/>
      <c r="L35" s="150"/>
      <c r="M35" s="150"/>
      <c r="N35" s="150"/>
      <c r="O35" s="150"/>
      <c r="P35" s="94">
        <f>SUM(P11:P34)</f>
        <v>173607.72999999998</v>
      </c>
      <c r="Q35" s="99">
        <f t="shared" ref="Q35:T35" si="7">SUM(Q11:Q34)</f>
        <v>109127.75</v>
      </c>
      <c r="R35" s="102">
        <f t="shared" si="7"/>
        <v>79702.55</v>
      </c>
      <c r="S35" s="96">
        <f t="shared" si="7"/>
        <v>82863.350000000006</v>
      </c>
      <c r="T35" s="105">
        <f t="shared" si="7"/>
        <v>297195.54000000004</v>
      </c>
    </row>
    <row r="36" spans="1:20" ht="20.25" customHeight="1" x14ac:dyDescent="0.2">
      <c r="J36" s="151" t="s">
        <v>151</v>
      </c>
      <c r="K36" s="151"/>
      <c r="L36" s="151"/>
      <c r="M36" s="151"/>
      <c r="N36" s="151"/>
      <c r="O36" s="151"/>
      <c r="P36" s="152">
        <f>P35+Q35+R35+S35+T35</f>
        <v>742496.92</v>
      </c>
      <c r="Q36" s="153"/>
      <c r="R36" s="153"/>
      <c r="S36" s="153"/>
      <c r="T36" s="153"/>
    </row>
  </sheetData>
  <mergeCells count="16">
    <mergeCell ref="J35:O35"/>
    <mergeCell ref="J36:O36"/>
    <mergeCell ref="P36:T36"/>
    <mergeCell ref="D7:F7"/>
    <mergeCell ref="A8:B8"/>
    <mergeCell ref="D8:F8"/>
    <mergeCell ref="A9:N9"/>
    <mergeCell ref="O9:O10"/>
    <mergeCell ref="P9:T9"/>
    <mergeCell ref="A10:B10"/>
    <mergeCell ref="D6:F6"/>
    <mergeCell ref="A1:F1"/>
    <mergeCell ref="D2:F2"/>
    <mergeCell ref="D3:F3"/>
    <mergeCell ref="D4:F4"/>
    <mergeCell ref="D5:F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5"/>
  <sheetViews>
    <sheetView tabSelected="1" workbookViewId="0">
      <selection activeCell="J35" sqref="J35:Q35"/>
    </sheetView>
  </sheetViews>
  <sheetFormatPr defaultRowHeight="12.75" x14ac:dyDescent="0.2"/>
  <cols>
    <col min="1" max="1" width="3.85546875" style="4" customWidth="1"/>
    <col min="2" max="2" width="67.85546875" style="4" customWidth="1"/>
    <col min="3" max="3" width="13.5703125" style="4" customWidth="1"/>
    <col min="4" max="4" width="8.42578125" style="4" customWidth="1"/>
    <col min="5" max="5" width="7.28515625" style="4" customWidth="1"/>
    <col min="6" max="6" width="10.5703125" style="4" customWidth="1"/>
    <col min="7" max="7" width="8.140625" style="4" customWidth="1"/>
    <col min="8" max="8" width="7.140625" style="4" customWidth="1"/>
    <col min="9" max="9" width="8.85546875" style="4" customWidth="1"/>
    <col min="10" max="10" width="7.7109375" style="4" customWidth="1"/>
    <col min="11" max="11" width="11.42578125" style="4" bestFit="1" customWidth="1"/>
    <col min="12" max="12" width="6.7109375" style="4" bestFit="1" customWidth="1"/>
    <col min="13" max="13" width="5.5703125" style="4" bestFit="1" customWidth="1"/>
    <col min="14" max="14" width="9.5703125" style="4" bestFit="1" customWidth="1"/>
    <col min="15" max="15" width="4" style="4" bestFit="1" customWidth="1"/>
    <col min="16" max="16" width="14.7109375" style="4" bestFit="1" customWidth="1"/>
    <col min="17" max="17" width="11" style="4" customWidth="1"/>
    <col min="18" max="18" width="9.5703125" style="4" customWidth="1"/>
    <col min="19" max="19" width="10.5703125" style="4" customWidth="1"/>
    <col min="20" max="20" width="10.42578125" style="4" customWidth="1"/>
    <col min="21" max="21" width="9.42578125" style="4" customWidth="1"/>
    <col min="22" max="22" width="9.7109375" style="4" customWidth="1"/>
    <col min="23" max="16384" width="9.140625" style="4"/>
  </cols>
  <sheetData>
    <row r="1" spans="1:22" ht="18" customHeight="1" x14ac:dyDescent="0.2">
      <c r="A1" s="144" t="s">
        <v>170</v>
      </c>
      <c r="B1" s="145"/>
      <c r="C1" s="145"/>
      <c r="D1" s="145"/>
      <c r="E1" s="145"/>
      <c r="F1" s="146"/>
    </row>
    <row r="2" spans="1:22" ht="30.75" customHeight="1" x14ac:dyDescent="0.2">
      <c r="A2" s="129" t="s">
        <v>132</v>
      </c>
      <c r="B2" s="129" t="s">
        <v>133</v>
      </c>
      <c r="C2" s="129" t="s">
        <v>134</v>
      </c>
      <c r="D2" s="162" t="s">
        <v>143</v>
      </c>
      <c r="E2" s="163"/>
      <c r="F2" s="164"/>
    </row>
    <row r="3" spans="1:22" s="1" customFormat="1" ht="16.5" customHeight="1" x14ac:dyDescent="0.25">
      <c r="A3" s="126">
        <v>1</v>
      </c>
      <c r="B3" s="126" t="s">
        <v>159</v>
      </c>
      <c r="C3" s="127">
        <f>R34</f>
        <v>0</v>
      </c>
      <c r="D3" s="157" t="s">
        <v>119</v>
      </c>
      <c r="E3" s="158"/>
      <c r="F3" s="159"/>
    </row>
    <row r="4" spans="1:22" s="1" customFormat="1" ht="16.5" customHeight="1" x14ac:dyDescent="0.25">
      <c r="A4" s="126">
        <v>2</v>
      </c>
      <c r="B4" s="126" t="s">
        <v>139</v>
      </c>
      <c r="C4" s="127">
        <f>S34</f>
        <v>0</v>
      </c>
      <c r="D4" s="157" t="s">
        <v>120</v>
      </c>
      <c r="E4" s="158"/>
      <c r="F4" s="159"/>
    </row>
    <row r="5" spans="1:22" s="1" customFormat="1" ht="16.5" customHeight="1" x14ac:dyDescent="0.25">
      <c r="A5" s="126">
        <v>3</v>
      </c>
      <c r="B5" s="126" t="s">
        <v>140</v>
      </c>
      <c r="C5" s="127">
        <f>V34</f>
        <v>0</v>
      </c>
      <c r="D5" s="157" t="s">
        <v>121</v>
      </c>
      <c r="E5" s="158"/>
      <c r="F5" s="159"/>
    </row>
    <row r="6" spans="1:22" s="1" customFormat="1" ht="16.5" customHeight="1" x14ac:dyDescent="0.25">
      <c r="A6" s="126">
        <v>4</v>
      </c>
      <c r="B6" s="126" t="s">
        <v>141</v>
      </c>
      <c r="C6" s="127">
        <f>U34</f>
        <v>0</v>
      </c>
      <c r="D6" s="157" t="s">
        <v>122</v>
      </c>
      <c r="E6" s="158"/>
      <c r="F6" s="159"/>
    </row>
    <row r="7" spans="1:22" s="1" customFormat="1" ht="16.5" customHeight="1" x14ac:dyDescent="0.25">
      <c r="A7" s="126">
        <v>5</v>
      </c>
      <c r="B7" s="126" t="s">
        <v>142</v>
      </c>
      <c r="C7" s="127">
        <f>T34</f>
        <v>0</v>
      </c>
      <c r="D7" s="157" t="s">
        <v>123</v>
      </c>
      <c r="E7" s="158"/>
      <c r="F7" s="159"/>
    </row>
    <row r="8" spans="1:22" s="1" customFormat="1" ht="16.5" customHeight="1" x14ac:dyDescent="0.25">
      <c r="A8" s="160" t="s">
        <v>136</v>
      </c>
      <c r="B8" s="161"/>
      <c r="C8" s="128">
        <f>SUM(C3:C7)</f>
        <v>0</v>
      </c>
      <c r="D8" s="157"/>
      <c r="E8" s="158"/>
      <c r="F8" s="159"/>
    </row>
    <row r="9" spans="1:22" s="38" customFormat="1" ht="25.5" customHeight="1" x14ac:dyDescent="0.25">
      <c r="A9" s="170" t="s">
        <v>172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85" t="s">
        <v>173</v>
      </c>
      <c r="R9" s="186" t="s">
        <v>119</v>
      </c>
      <c r="S9" s="186" t="s">
        <v>120</v>
      </c>
      <c r="T9" s="186" t="s">
        <v>123</v>
      </c>
      <c r="U9" s="186" t="s">
        <v>122</v>
      </c>
      <c r="V9" s="186" t="s">
        <v>121</v>
      </c>
    </row>
    <row r="10" spans="1:22" ht="33" customHeight="1" x14ac:dyDescent="0.2">
      <c r="A10" s="172" t="s">
        <v>145</v>
      </c>
      <c r="B10" s="172"/>
      <c r="C10" s="167" t="s">
        <v>45</v>
      </c>
      <c r="D10" s="167" t="s">
        <v>160</v>
      </c>
      <c r="E10" s="167" t="s">
        <v>161</v>
      </c>
      <c r="F10" s="167" t="s">
        <v>162</v>
      </c>
      <c r="G10" s="167" t="s">
        <v>125</v>
      </c>
      <c r="H10" s="167" t="s">
        <v>130</v>
      </c>
      <c r="I10" s="167" t="s">
        <v>146</v>
      </c>
      <c r="J10" s="167" t="s">
        <v>163</v>
      </c>
      <c r="K10" s="167" t="s">
        <v>165</v>
      </c>
      <c r="L10" s="167" t="s">
        <v>169</v>
      </c>
      <c r="M10" s="167" t="s">
        <v>166</v>
      </c>
      <c r="N10" s="167" t="s">
        <v>167</v>
      </c>
      <c r="O10" s="167" t="s">
        <v>171</v>
      </c>
      <c r="P10" s="167" t="s">
        <v>168</v>
      </c>
      <c r="Q10" s="185"/>
      <c r="R10" s="183" t="s">
        <v>137</v>
      </c>
      <c r="S10" s="183" t="s">
        <v>164</v>
      </c>
      <c r="T10" s="184" t="s">
        <v>130</v>
      </c>
      <c r="U10" s="183" t="s">
        <v>147</v>
      </c>
      <c r="V10" s="184" t="s">
        <v>148</v>
      </c>
    </row>
    <row r="11" spans="1:22" ht="25.5" customHeight="1" x14ac:dyDescent="0.2">
      <c r="A11" s="173">
        <v>1</v>
      </c>
      <c r="B11" s="174" t="s">
        <v>11</v>
      </c>
      <c r="C11" s="173" t="s">
        <v>96</v>
      </c>
      <c r="D11" s="173">
        <v>140</v>
      </c>
      <c r="E11" s="173">
        <v>30</v>
      </c>
      <c r="F11" s="173">
        <f>D11+E11</f>
        <v>170</v>
      </c>
      <c r="G11" s="173">
        <v>30</v>
      </c>
      <c r="H11" s="173">
        <v>30</v>
      </c>
      <c r="I11" s="173">
        <v>30</v>
      </c>
      <c r="J11" s="173">
        <f>K11+L11+M11+N11+O11+P11</f>
        <v>279</v>
      </c>
      <c r="K11" s="173">
        <v>240</v>
      </c>
      <c r="L11" s="173">
        <v>0</v>
      </c>
      <c r="M11" s="173">
        <v>0</v>
      </c>
      <c r="N11" s="173">
        <v>0</v>
      </c>
      <c r="O11" s="173">
        <v>25</v>
      </c>
      <c r="P11" s="173">
        <v>14</v>
      </c>
      <c r="Q11" s="175"/>
      <c r="R11" s="175">
        <f>Q11*F11</f>
        <v>0</v>
      </c>
      <c r="S11" s="175">
        <f t="shared" ref="S11:S33" si="0">Q11*G11</f>
        <v>0</v>
      </c>
      <c r="T11" s="175">
        <f t="shared" ref="T11:T33" si="1">Q11*H11</f>
        <v>0</v>
      </c>
      <c r="U11" s="175">
        <f t="shared" ref="U11:U33" si="2">Q11*I11</f>
        <v>0</v>
      </c>
      <c r="V11" s="175">
        <f t="shared" ref="V11:V33" si="3">Q11*J11</f>
        <v>0</v>
      </c>
    </row>
    <row r="12" spans="1:22" ht="25.5" customHeight="1" x14ac:dyDescent="0.2">
      <c r="A12" s="173">
        <v>2</v>
      </c>
      <c r="B12" s="174" t="s">
        <v>12</v>
      </c>
      <c r="C12" s="173" t="s">
        <v>10</v>
      </c>
      <c r="D12" s="173">
        <v>25</v>
      </c>
      <c r="E12" s="173">
        <v>30</v>
      </c>
      <c r="F12" s="173">
        <f t="shared" ref="F12:F33" si="4">D12+E12</f>
        <v>55</v>
      </c>
      <c r="G12" s="173">
        <v>30</v>
      </c>
      <c r="H12" s="173">
        <v>30</v>
      </c>
      <c r="I12" s="173">
        <v>30</v>
      </c>
      <c r="J12" s="173">
        <f t="shared" ref="J12:J33" si="5">K12+L12+M12+N12+O12+P12</f>
        <v>100</v>
      </c>
      <c r="K12" s="173">
        <v>100</v>
      </c>
      <c r="L12" s="173">
        <v>0</v>
      </c>
      <c r="M12" s="173">
        <v>0</v>
      </c>
      <c r="N12" s="173">
        <v>0</v>
      </c>
      <c r="O12" s="173">
        <v>0</v>
      </c>
      <c r="P12" s="173">
        <v>0</v>
      </c>
      <c r="Q12" s="175"/>
      <c r="R12" s="175">
        <f t="shared" ref="R12:R33" si="6">Q12*F12</f>
        <v>0</v>
      </c>
      <c r="S12" s="175">
        <f t="shared" si="0"/>
        <v>0</v>
      </c>
      <c r="T12" s="175">
        <f t="shared" si="1"/>
        <v>0</v>
      </c>
      <c r="U12" s="175">
        <f t="shared" si="2"/>
        <v>0</v>
      </c>
      <c r="V12" s="175">
        <f t="shared" si="3"/>
        <v>0</v>
      </c>
    </row>
    <row r="13" spans="1:22" ht="25.5" customHeight="1" x14ac:dyDescent="0.2">
      <c r="A13" s="173">
        <v>3</v>
      </c>
      <c r="B13" s="174" t="s">
        <v>13</v>
      </c>
      <c r="C13" s="173" t="s">
        <v>10</v>
      </c>
      <c r="D13" s="173">
        <v>180</v>
      </c>
      <c r="E13" s="173">
        <v>30</v>
      </c>
      <c r="F13" s="173">
        <f t="shared" si="4"/>
        <v>210</v>
      </c>
      <c r="G13" s="173">
        <v>80</v>
      </c>
      <c r="H13" s="173">
        <v>80</v>
      </c>
      <c r="I13" s="173">
        <v>80</v>
      </c>
      <c r="J13" s="173">
        <f t="shared" si="5"/>
        <v>260</v>
      </c>
      <c r="K13" s="173">
        <v>260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5"/>
      <c r="R13" s="175">
        <f t="shared" si="6"/>
        <v>0</v>
      </c>
      <c r="S13" s="175">
        <f t="shared" si="0"/>
        <v>0</v>
      </c>
      <c r="T13" s="175">
        <f t="shared" si="1"/>
        <v>0</v>
      </c>
      <c r="U13" s="175">
        <f t="shared" si="2"/>
        <v>0</v>
      </c>
      <c r="V13" s="175">
        <f t="shared" si="3"/>
        <v>0</v>
      </c>
    </row>
    <row r="14" spans="1:22" ht="24.75" customHeight="1" x14ac:dyDescent="0.2">
      <c r="A14" s="173">
        <v>4</v>
      </c>
      <c r="B14" s="174" t="s">
        <v>86</v>
      </c>
      <c r="C14" s="173" t="s">
        <v>10</v>
      </c>
      <c r="D14" s="173">
        <v>70</v>
      </c>
      <c r="E14" s="173">
        <v>30</v>
      </c>
      <c r="F14" s="173">
        <f t="shared" si="4"/>
        <v>100</v>
      </c>
      <c r="G14" s="173">
        <v>30</v>
      </c>
      <c r="H14" s="173">
        <v>30</v>
      </c>
      <c r="I14" s="173">
        <v>30</v>
      </c>
      <c r="J14" s="173">
        <f t="shared" si="5"/>
        <v>360</v>
      </c>
      <c r="K14" s="173">
        <v>360</v>
      </c>
      <c r="L14" s="173">
        <v>0</v>
      </c>
      <c r="M14" s="173">
        <v>0</v>
      </c>
      <c r="N14" s="173">
        <v>0</v>
      </c>
      <c r="O14" s="173">
        <v>0</v>
      </c>
      <c r="P14" s="173">
        <v>0</v>
      </c>
      <c r="Q14" s="175"/>
      <c r="R14" s="175">
        <f t="shared" si="6"/>
        <v>0</v>
      </c>
      <c r="S14" s="175">
        <f t="shared" si="0"/>
        <v>0</v>
      </c>
      <c r="T14" s="175">
        <f t="shared" si="1"/>
        <v>0</v>
      </c>
      <c r="U14" s="175">
        <f t="shared" si="2"/>
        <v>0</v>
      </c>
      <c r="V14" s="175">
        <f t="shared" si="3"/>
        <v>0</v>
      </c>
    </row>
    <row r="15" spans="1:22" ht="27" customHeight="1" x14ac:dyDescent="0.2">
      <c r="A15" s="173">
        <v>5</v>
      </c>
      <c r="B15" s="174" t="s">
        <v>95</v>
      </c>
      <c r="C15" s="173" t="s">
        <v>96</v>
      </c>
      <c r="D15" s="173">
        <v>60</v>
      </c>
      <c r="E15" s="173">
        <v>60</v>
      </c>
      <c r="F15" s="173">
        <f t="shared" si="4"/>
        <v>120</v>
      </c>
      <c r="G15" s="173">
        <v>0</v>
      </c>
      <c r="H15" s="173">
        <v>0</v>
      </c>
      <c r="I15" s="173">
        <v>0</v>
      </c>
      <c r="J15" s="173">
        <f t="shared" si="5"/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3">
        <v>0</v>
      </c>
      <c r="Q15" s="175"/>
      <c r="R15" s="175">
        <f t="shared" si="6"/>
        <v>0</v>
      </c>
      <c r="S15" s="175">
        <f t="shared" si="0"/>
        <v>0</v>
      </c>
      <c r="T15" s="175">
        <f t="shared" si="1"/>
        <v>0</v>
      </c>
      <c r="U15" s="175">
        <f t="shared" si="2"/>
        <v>0</v>
      </c>
      <c r="V15" s="175">
        <f t="shared" si="3"/>
        <v>0</v>
      </c>
    </row>
    <row r="16" spans="1:22" ht="25.5" customHeight="1" x14ac:dyDescent="0.2">
      <c r="A16" s="173">
        <v>6</v>
      </c>
      <c r="B16" s="174" t="s">
        <v>87</v>
      </c>
      <c r="C16" s="173" t="s">
        <v>10</v>
      </c>
      <c r="D16" s="173">
        <v>60</v>
      </c>
      <c r="E16" s="173">
        <v>120</v>
      </c>
      <c r="F16" s="173">
        <f t="shared" si="4"/>
        <v>180</v>
      </c>
      <c r="G16" s="173">
        <v>180</v>
      </c>
      <c r="H16" s="173">
        <v>180</v>
      </c>
      <c r="I16" s="173">
        <v>180</v>
      </c>
      <c r="J16" s="173">
        <f t="shared" si="5"/>
        <v>220</v>
      </c>
      <c r="K16" s="173">
        <v>220</v>
      </c>
      <c r="L16" s="173">
        <v>0</v>
      </c>
      <c r="M16" s="173">
        <v>0</v>
      </c>
      <c r="N16" s="173">
        <v>0</v>
      </c>
      <c r="O16" s="173">
        <v>0</v>
      </c>
      <c r="P16" s="173">
        <v>0</v>
      </c>
      <c r="Q16" s="175"/>
      <c r="R16" s="175">
        <f t="shared" si="6"/>
        <v>0</v>
      </c>
      <c r="S16" s="175">
        <f t="shared" si="0"/>
        <v>0</v>
      </c>
      <c r="T16" s="175">
        <f t="shared" si="1"/>
        <v>0</v>
      </c>
      <c r="U16" s="175">
        <f t="shared" si="2"/>
        <v>0</v>
      </c>
      <c r="V16" s="175">
        <f t="shared" si="3"/>
        <v>0</v>
      </c>
    </row>
    <row r="17" spans="1:22" ht="25.5" customHeight="1" x14ac:dyDescent="0.2">
      <c r="A17" s="173">
        <v>7</v>
      </c>
      <c r="B17" s="174" t="s">
        <v>17</v>
      </c>
      <c r="C17" s="173" t="s">
        <v>10</v>
      </c>
      <c r="D17" s="173">
        <v>0</v>
      </c>
      <c r="E17" s="173">
        <v>0</v>
      </c>
      <c r="F17" s="173">
        <f t="shared" si="4"/>
        <v>0</v>
      </c>
      <c r="G17" s="173">
        <v>210</v>
      </c>
      <c r="H17" s="173">
        <v>60</v>
      </c>
      <c r="I17" s="173">
        <v>210</v>
      </c>
      <c r="J17" s="173">
        <f t="shared" si="5"/>
        <v>100</v>
      </c>
      <c r="K17" s="173">
        <v>100</v>
      </c>
      <c r="L17" s="173">
        <v>0</v>
      </c>
      <c r="M17" s="173">
        <v>0</v>
      </c>
      <c r="N17" s="173">
        <v>0</v>
      </c>
      <c r="O17" s="173">
        <v>0</v>
      </c>
      <c r="P17" s="173">
        <v>0</v>
      </c>
      <c r="Q17" s="175"/>
      <c r="R17" s="175">
        <f t="shared" si="6"/>
        <v>0</v>
      </c>
      <c r="S17" s="175">
        <f t="shared" si="0"/>
        <v>0</v>
      </c>
      <c r="T17" s="175">
        <f t="shared" si="1"/>
        <v>0</v>
      </c>
      <c r="U17" s="175">
        <f t="shared" si="2"/>
        <v>0</v>
      </c>
      <c r="V17" s="175">
        <f t="shared" si="3"/>
        <v>0</v>
      </c>
    </row>
    <row r="18" spans="1:22" ht="25.5" customHeight="1" x14ac:dyDescent="0.2">
      <c r="A18" s="173">
        <v>8</v>
      </c>
      <c r="B18" s="174" t="s">
        <v>88</v>
      </c>
      <c r="C18" s="173" t="s">
        <v>10</v>
      </c>
      <c r="D18" s="173">
        <v>0</v>
      </c>
      <c r="E18" s="173">
        <v>0</v>
      </c>
      <c r="F18" s="173">
        <f t="shared" si="4"/>
        <v>0</v>
      </c>
      <c r="G18" s="173">
        <v>500</v>
      </c>
      <c r="H18" s="173">
        <v>500</v>
      </c>
      <c r="I18" s="173">
        <v>500</v>
      </c>
      <c r="J18" s="173">
        <f t="shared" si="5"/>
        <v>2856</v>
      </c>
      <c r="K18" s="173">
        <v>400</v>
      </c>
      <c r="L18" s="173">
        <v>800</v>
      </c>
      <c r="M18" s="173">
        <v>600</v>
      </c>
      <c r="N18" s="173">
        <v>560</v>
      </c>
      <c r="O18" s="173">
        <v>496</v>
      </c>
      <c r="P18" s="173">
        <v>0</v>
      </c>
      <c r="Q18" s="175"/>
      <c r="R18" s="175">
        <f t="shared" si="6"/>
        <v>0</v>
      </c>
      <c r="S18" s="175">
        <f t="shared" si="0"/>
        <v>0</v>
      </c>
      <c r="T18" s="175">
        <f t="shared" si="1"/>
        <v>0</v>
      </c>
      <c r="U18" s="175">
        <f t="shared" si="2"/>
        <v>0</v>
      </c>
      <c r="V18" s="175">
        <f t="shared" si="3"/>
        <v>0</v>
      </c>
    </row>
    <row r="19" spans="1:22" ht="25.5" customHeight="1" x14ac:dyDescent="0.2">
      <c r="A19" s="173">
        <v>9</v>
      </c>
      <c r="B19" s="174" t="s">
        <v>19</v>
      </c>
      <c r="C19" s="173" t="s">
        <v>10</v>
      </c>
      <c r="D19" s="173">
        <v>0</v>
      </c>
      <c r="E19" s="173">
        <v>0</v>
      </c>
      <c r="F19" s="173">
        <f t="shared" si="4"/>
        <v>0</v>
      </c>
      <c r="G19" s="173">
        <v>10</v>
      </c>
      <c r="H19" s="173">
        <v>110</v>
      </c>
      <c r="I19" s="173">
        <v>10</v>
      </c>
      <c r="J19" s="173">
        <f t="shared" si="5"/>
        <v>160</v>
      </c>
      <c r="K19" s="173">
        <v>40</v>
      </c>
      <c r="L19" s="173">
        <v>0</v>
      </c>
      <c r="M19" s="173">
        <v>0</v>
      </c>
      <c r="N19" s="173">
        <v>0</v>
      </c>
      <c r="O19" s="173">
        <v>0</v>
      </c>
      <c r="P19" s="173">
        <v>120</v>
      </c>
      <c r="Q19" s="175"/>
      <c r="R19" s="175">
        <f t="shared" si="6"/>
        <v>0</v>
      </c>
      <c r="S19" s="175">
        <f t="shared" si="0"/>
        <v>0</v>
      </c>
      <c r="T19" s="175">
        <f t="shared" si="1"/>
        <v>0</v>
      </c>
      <c r="U19" s="175">
        <f t="shared" si="2"/>
        <v>0</v>
      </c>
      <c r="V19" s="175">
        <f t="shared" si="3"/>
        <v>0</v>
      </c>
    </row>
    <row r="20" spans="1:22" ht="20.25" customHeight="1" x14ac:dyDescent="0.2">
      <c r="A20" s="173">
        <v>10</v>
      </c>
      <c r="B20" s="174" t="s">
        <v>0</v>
      </c>
      <c r="C20" s="173" t="s">
        <v>1</v>
      </c>
      <c r="D20" s="173">
        <v>50</v>
      </c>
      <c r="E20" s="173">
        <v>90</v>
      </c>
      <c r="F20" s="173">
        <f t="shared" si="4"/>
        <v>140</v>
      </c>
      <c r="G20" s="173">
        <v>120</v>
      </c>
      <c r="H20" s="173">
        <v>120</v>
      </c>
      <c r="I20" s="173">
        <v>120</v>
      </c>
      <c r="J20" s="173">
        <f t="shared" si="5"/>
        <v>430</v>
      </c>
      <c r="K20" s="173">
        <v>350</v>
      </c>
      <c r="L20" s="173">
        <v>0</v>
      </c>
      <c r="M20" s="173">
        <v>0</v>
      </c>
      <c r="N20" s="173">
        <v>0</v>
      </c>
      <c r="O20" s="173">
        <v>0</v>
      </c>
      <c r="P20" s="173">
        <v>80</v>
      </c>
      <c r="Q20" s="175"/>
      <c r="R20" s="175">
        <f t="shared" si="6"/>
        <v>0</v>
      </c>
      <c r="S20" s="175">
        <f t="shared" si="0"/>
        <v>0</v>
      </c>
      <c r="T20" s="175">
        <f t="shared" si="1"/>
        <v>0</v>
      </c>
      <c r="U20" s="175">
        <f t="shared" si="2"/>
        <v>0</v>
      </c>
      <c r="V20" s="175">
        <f t="shared" si="3"/>
        <v>0</v>
      </c>
    </row>
    <row r="21" spans="1:22" ht="25.5" customHeight="1" x14ac:dyDescent="0.2">
      <c r="A21" s="173">
        <v>11</v>
      </c>
      <c r="B21" s="174" t="s">
        <v>2</v>
      </c>
      <c r="C21" s="173" t="s">
        <v>10</v>
      </c>
      <c r="D21" s="173">
        <v>790</v>
      </c>
      <c r="E21" s="173">
        <v>480</v>
      </c>
      <c r="F21" s="173">
        <f t="shared" si="4"/>
        <v>1270</v>
      </c>
      <c r="G21" s="173">
        <v>400</v>
      </c>
      <c r="H21" s="173">
        <v>400</v>
      </c>
      <c r="I21" s="173">
        <v>400</v>
      </c>
      <c r="J21" s="173">
        <f t="shared" si="5"/>
        <v>1620</v>
      </c>
      <c r="K21" s="173">
        <v>1620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5"/>
      <c r="R21" s="175">
        <f t="shared" si="6"/>
        <v>0</v>
      </c>
      <c r="S21" s="175">
        <f t="shared" si="0"/>
        <v>0</v>
      </c>
      <c r="T21" s="175">
        <f t="shared" si="1"/>
        <v>0</v>
      </c>
      <c r="U21" s="175">
        <f t="shared" si="2"/>
        <v>0</v>
      </c>
      <c r="V21" s="175">
        <f t="shared" si="3"/>
        <v>0</v>
      </c>
    </row>
    <row r="22" spans="1:22" ht="39" customHeight="1" x14ac:dyDescent="0.2">
      <c r="A22" s="173">
        <v>12</v>
      </c>
      <c r="B22" s="174" t="s">
        <v>89</v>
      </c>
      <c r="C22" s="173" t="s">
        <v>10</v>
      </c>
      <c r="D22" s="173">
        <v>0</v>
      </c>
      <c r="E22" s="173">
        <v>0</v>
      </c>
      <c r="F22" s="173">
        <f t="shared" si="4"/>
        <v>0</v>
      </c>
      <c r="G22" s="173">
        <v>500</v>
      </c>
      <c r="H22" s="173">
        <v>200</v>
      </c>
      <c r="I22" s="173">
        <v>500</v>
      </c>
      <c r="J22" s="173">
        <f t="shared" si="5"/>
        <v>1480</v>
      </c>
      <c r="K22" s="173">
        <v>200</v>
      </c>
      <c r="L22" s="173">
        <v>560</v>
      </c>
      <c r="M22" s="173">
        <v>200</v>
      </c>
      <c r="N22" s="173">
        <v>200</v>
      </c>
      <c r="O22" s="173">
        <v>320</v>
      </c>
      <c r="P22" s="173">
        <v>0</v>
      </c>
      <c r="Q22" s="175"/>
      <c r="R22" s="175">
        <f t="shared" si="6"/>
        <v>0</v>
      </c>
      <c r="S22" s="175">
        <f t="shared" si="0"/>
        <v>0</v>
      </c>
      <c r="T22" s="175">
        <f t="shared" si="1"/>
        <v>0</v>
      </c>
      <c r="U22" s="175">
        <f t="shared" si="2"/>
        <v>0</v>
      </c>
      <c r="V22" s="175">
        <f t="shared" si="3"/>
        <v>0</v>
      </c>
    </row>
    <row r="23" spans="1:22" ht="25.5" customHeight="1" x14ac:dyDescent="0.2">
      <c r="A23" s="173">
        <v>13</v>
      </c>
      <c r="B23" s="174" t="s">
        <v>4</v>
      </c>
      <c r="C23" s="173" t="s">
        <v>10</v>
      </c>
      <c r="D23" s="173">
        <v>100</v>
      </c>
      <c r="E23" s="173">
        <v>100</v>
      </c>
      <c r="F23" s="173">
        <f t="shared" si="4"/>
        <v>200</v>
      </c>
      <c r="G23" s="173">
        <v>100</v>
      </c>
      <c r="H23" s="173">
        <v>100</v>
      </c>
      <c r="I23" s="173">
        <v>100</v>
      </c>
      <c r="J23" s="173">
        <f t="shared" si="5"/>
        <v>520</v>
      </c>
      <c r="K23" s="173">
        <v>520</v>
      </c>
      <c r="L23" s="173">
        <v>0</v>
      </c>
      <c r="M23" s="173">
        <v>0</v>
      </c>
      <c r="N23" s="173">
        <v>0</v>
      </c>
      <c r="O23" s="173">
        <v>0</v>
      </c>
      <c r="P23" s="173">
        <v>0</v>
      </c>
      <c r="Q23" s="176"/>
      <c r="R23" s="175">
        <f t="shared" si="6"/>
        <v>0</v>
      </c>
      <c r="S23" s="175">
        <f t="shared" si="0"/>
        <v>0</v>
      </c>
      <c r="T23" s="175">
        <f t="shared" si="1"/>
        <v>0</v>
      </c>
      <c r="U23" s="175">
        <f t="shared" si="2"/>
        <v>0</v>
      </c>
      <c r="V23" s="175">
        <f t="shared" si="3"/>
        <v>0</v>
      </c>
    </row>
    <row r="24" spans="1:22" ht="25.5" customHeight="1" x14ac:dyDescent="0.2">
      <c r="A24" s="173">
        <v>14</v>
      </c>
      <c r="B24" s="174" t="s">
        <v>5</v>
      </c>
      <c r="C24" s="173" t="s">
        <v>10</v>
      </c>
      <c r="D24" s="173">
        <v>90</v>
      </c>
      <c r="E24" s="173">
        <v>100</v>
      </c>
      <c r="F24" s="173">
        <f t="shared" si="4"/>
        <v>190</v>
      </c>
      <c r="G24" s="173">
        <v>100</v>
      </c>
      <c r="H24" s="173">
        <v>100</v>
      </c>
      <c r="I24" s="173">
        <v>100</v>
      </c>
      <c r="J24" s="173">
        <f t="shared" si="5"/>
        <v>480</v>
      </c>
      <c r="K24" s="173">
        <v>480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6"/>
      <c r="R24" s="175">
        <f t="shared" si="6"/>
        <v>0</v>
      </c>
      <c r="S24" s="175">
        <f t="shared" si="0"/>
        <v>0</v>
      </c>
      <c r="T24" s="175">
        <f t="shared" si="1"/>
        <v>0</v>
      </c>
      <c r="U24" s="175">
        <f t="shared" si="2"/>
        <v>0</v>
      </c>
      <c r="V24" s="175">
        <f t="shared" si="3"/>
        <v>0</v>
      </c>
    </row>
    <row r="25" spans="1:22" ht="25.5" customHeight="1" x14ac:dyDescent="0.2">
      <c r="A25" s="173">
        <v>15</v>
      </c>
      <c r="B25" s="174" t="s">
        <v>6</v>
      </c>
      <c r="C25" s="173" t="s">
        <v>10</v>
      </c>
      <c r="D25" s="173">
        <v>500</v>
      </c>
      <c r="E25" s="173">
        <v>280</v>
      </c>
      <c r="F25" s="173">
        <f t="shared" si="4"/>
        <v>780</v>
      </c>
      <c r="G25" s="173">
        <v>200</v>
      </c>
      <c r="H25" s="173">
        <v>200</v>
      </c>
      <c r="I25" s="173">
        <v>200</v>
      </c>
      <c r="J25" s="173">
        <f t="shared" si="5"/>
        <v>620</v>
      </c>
      <c r="K25" s="173">
        <v>620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6"/>
      <c r="R25" s="175">
        <f t="shared" si="6"/>
        <v>0</v>
      </c>
      <c r="S25" s="175">
        <f t="shared" si="0"/>
        <v>0</v>
      </c>
      <c r="T25" s="175">
        <f t="shared" si="1"/>
        <v>0</v>
      </c>
      <c r="U25" s="175">
        <f t="shared" si="2"/>
        <v>0</v>
      </c>
      <c r="V25" s="175">
        <f t="shared" si="3"/>
        <v>0</v>
      </c>
    </row>
    <row r="26" spans="1:22" ht="25.5" customHeight="1" x14ac:dyDescent="0.2">
      <c r="A26" s="173">
        <v>16</v>
      </c>
      <c r="B26" s="174" t="s">
        <v>7</v>
      </c>
      <c r="C26" s="173" t="s">
        <v>10</v>
      </c>
      <c r="D26" s="173">
        <v>0</v>
      </c>
      <c r="E26" s="173">
        <v>0</v>
      </c>
      <c r="F26" s="173">
        <f t="shared" si="4"/>
        <v>0</v>
      </c>
      <c r="G26" s="173">
        <v>250</v>
      </c>
      <c r="H26" s="173">
        <v>50</v>
      </c>
      <c r="I26" s="173">
        <v>250</v>
      </c>
      <c r="J26" s="173">
        <f t="shared" si="5"/>
        <v>100</v>
      </c>
      <c r="K26" s="173">
        <v>100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6"/>
      <c r="R26" s="175">
        <f t="shared" si="6"/>
        <v>0</v>
      </c>
      <c r="S26" s="175">
        <f t="shared" si="0"/>
        <v>0</v>
      </c>
      <c r="T26" s="175">
        <f t="shared" si="1"/>
        <v>0</v>
      </c>
      <c r="U26" s="175">
        <f t="shared" si="2"/>
        <v>0</v>
      </c>
      <c r="V26" s="175">
        <f t="shared" si="3"/>
        <v>0</v>
      </c>
    </row>
    <row r="27" spans="1:22" ht="25.5" customHeight="1" x14ac:dyDescent="0.2">
      <c r="A27" s="173">
        <v>17</v>
      </c>
      <c r="B27" s="174" t="s">
        <v>8</v>
      </c>
      <c r="C27" s="173" t="s">
        <v>10</v>
      </c>
      <c r="D27" s="173">
        <v>0</v>
      </c>
      <c r="E27" s="173">
        <v>0</v>
      </c>
      <c r="F27" s="173">
        <f t="shared" si="4"/>
        <v>0</v>
      </c>
      <c r="G27" s="173">
        <v>200</v>
      </c>
      <c r="H27" s="173">
        <v>100</v>
      </c>
      <c r="I27" s="173">
        <v>200</v>
      </c>
      <c r="J27" s="173">
        <f t="shared" si="5"/>
        <v>1380</v>
      </c>
      <c r="K27" s="173">
        <v>100</v>
      </c>
      <c r="L27" s="173">
        <v>560</v>
      </c>
      <c r="M27" s="173">
        <v>200</v>
      </c>
      <c r="N27" s="173">
        <v>200</v>
      </c>
      <c r="O27" s="173">
        <v>320</v>
      </c>
      <c r="P27" s="173">
        <v>0</v>
      </c>
      <c r="Q27" s="176"/>
      <c r="R27" s="175">
        <f t="shared" si="6"/>
        <v>0</v>
      </c>
      <c r="S27" s="175">
        <f t="shared" si="0"/>
        <v>0</v>
      </c>
      <c r="T27" s="175">
        <f t="shared" si="1"/>
        <v>0</v>
      </c>
      <c r="U27" s="175">
        <f t="shared" si="2"/>
        <v>0</v>
      </c>
      <c r="V27" s="175">
        <f t="shared" si="3"/>
        <v>0</v>
      </c>
    </row>
    <row r="28" spans="1:22" ht="21" customHeight="1" x14ac:dyDescent="0.2">
      <c r="A28" s="173">
        <v>18</v>
      </c>
      <c r="B28" s="174" t="s">
        <v>9</v>
      </c>
      <c r="C28" s="173" t="s">
        <v>10</v>
      </c>
      <c r="D28" s="173">
        <v>0</v>
      </c>
      <c r="E28" s="173">
        <v>0</v>
      </c>
      <c r="F28" s="173">
        <f t="shared" si="4"/>
        <v>0</v>
      </c>
      <c r="G28" s="173">
        <v>50</v>
      </c>
      <c r="H28" s="173">
        <v>50</v>
      </c>
      <c r="I28" s="173">
        <v>50</v>
      </c>
      <c r="J28" s="173">
        <f t="shared" si="5"/>
        <v>120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  <c r="P28" s="173">
        <v>120</v>
      </c>
      <c r="Q28" s="175"/>
      <c r="R28" s="175">
        <f t="shared" si="6"/>
        <v>0</v>
      </c>
      <c r="S28" s="175">
        <f t="shared" si="0"/>
        <v>0</v>
      </c>
      <c r="T28" s="175">
        <f t="shared" si="1"/>
        <v>0</v>
      </c>
      <c r="U28" s="175">
        <f t="shared" si="2"/>
        <v>0</v>
      </c>
      <c r="V28" s="175">
        <f t="shared" si="3"/>
        <v>0</v>
      </c>
    </row>
    <row r="29" spans="1:22" ht="23.25" customHeight="1" x14ac:dyDescent="0.2">
      <c r="A29" s="173">
        <v>19</v>
      </c>
      <c r="B29" s="168" t="s">
        <v>90</v>
      </c>
      <c r="C29" s="169" t="s">
        <v>91</v>
      </c>
      <c r="D29" s="173">
        <v>4</v>
      </c>
      <c r="E29" s="173">
        <v>0</v>
      </c>
      <c r="F29" s="173">
        <f t="shared" si="4"/>
        <v>4</v>
      </c>
      <c r="G29" s="173">
        <v>0</v>
      </c>
      <c r="H29" s="173">
        <v>0</v>
      </c>
      <c r="I29" s="173">
        <v>0</v>
      </c>
      <c r="J29" s="173">
        <f t="shared" si="5"/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6"/>
      <c r="R29" s="175">
        <f t="shared" si="6"/>
        <v>0</v>
      </c>
      <c r="S29" s="175">
        <f t="shared" si="0"/>
        <v>0</v>
      </c>
      <c r="T29" s="175">
        <f t="shared" si="1"/>
        <v>0</v>
      </c>
      <c r="U29" s="175">
        <f t="shared" si="2"/>
        <v>0</v>
      </c>
      <c r="V29" s="175">
        <f t="shared" si="3"/>
        <v>0</v>
      </c>
    </row>
    <row r="30" spans="1:22" ht="21.75" customHeight="1" x14ac:dyDescent="0.2">
      <c r="A30" s="173">
        <v>20</v>
      </c>
      <c r="B30" s="168" t="s">
        <v>92</v>
      </c>
      <c r="C30" s="169" t="s">
        <v>91</v>
      </c>
      <c r="D30" s="173">
        <v>0</v>
      </c>
      <c r="E30" s="173">
        <v>0</v>
      </c>
      <c r="F30" s="173">
        <f t="shared" si="4"/>
        <v>0</v>
      </c>
      <c r="G30" s="173">
        <v>0</v>
      </c>
      <c r="H30" s="173">
        <v>0</v>
      </c>
      <c r="I30" s="173">
        <v>0</v>
      </c>
      <c r="J30" s="173">
        <f t="shared" si="5"/>
        <v>0</v>
      </c>
      <c r="K30" s="173">
        <v>0</v>
      </c>
      <c r="L30" s="173">
        <v>0</v>
      </c>
      <c r="M30" s="173">
        <v>0</v>
      </c>
      <c r="N30" s="173">
        <v>0</v>
      </c>
      <c r="O30" s="173">
        <v>0</v>
      </c>
      <c r="P30" s="173">
        <v>0</v>
      </c>
      <c r="Q30" s="177"/>
      <c r="R30" s="175">
        <f t="shared" si="6"/>
        <v>0</v>
      </c>
      <c r="S30" s="175">
        <f t="shared" si="0"/>
        <v>0</v>
      </c>
      <c r="T30" s="175">
        <f t="shared" si="1"/>
        <v>0</v>
      </c>
      <c r="U30" s="175">
        <f t="shared" si="2"/>
        <v>0</v>
      </c>
      <c r="V30" s="175">
        <f t="shared" si="3"/>
        <v>0</v>
      </c>
    </row>
    <row r="31" spans="1:22" ht="25.5" customHeight="1" x14ac:dyDescent="0.2">
      <c r="A31" s="173">
        <v>21</v>
      </c>
      <c r="B31" s="168" t="s">
        <v>93</v>
      </c>
      <c r="C31" s="169" t="s">
        <v>91</v>
      </c>
      <c r="D31" s="173">
        <v>0</v>
      </c>
      <c r="E31" s="173">
        <v>0</v>
      </c>
      <c r="F31" s="173">
        <f t="shared" si="4"/>
        <v>0</v>
      </c>
      <c r="G31" s="173">
        <v>0</v>
      </c>
      <c r="H31" s="173">
        <v>0</v>
      </c>
      <c r="I31" s="173">
        <v>0</v>
      </c>
      <c r="J31" s="173">
        <f t="shared" si="5"/>
        <v>0</v>
      </c>
      <c r="K31" s="173">
        <v>0</v>
      </c>
      <c r="L31" s="173">
        <v>0</v>
      </c>
      <c r="M31" s="173">
        <v>0</v>
      </c>
      <c r="N31" s="173">
        <v>0</v>
      </c>
      <c r="O31" s="173">
        <v>0</v>
      </c>
      <c r="P31" s="173">
        <v>0</v>
      </c>
      <c r="Q31" s="177"/>
      <c r="R31" s="175">
        <f t="shared" si="6"/>
        <v>0</v>
      </c>
      <c r="S31" s="175">
        <f t="shared" si="0"/>
        <v>0</v>
      </c>
      <c r="T31" s="175">
        <f t="shared" si="1"/>
        <v>0</v>
      </c>
      <c r="U31" s="175">
        <f t="shared" si="2"/>
        <v>0</v>
      </c>
      <c r="V31" s="175">
        <f t="shared" si="3"/>
        <v>0</v>
      </c>
    </row>
    <row r="32" spans="1:22" ht="25.5" customHeight="1" x14ac:dyDescent="0.2">
      <c r="A32" s="173">
        <v>22</v>
      </c>
      <c r="B32" s="168" t="s">
        <v>94</v>
      </c>
      <c r="C32" s="169" t="s">
        <v>97</v>
      </c>
      <c r="D32" s="173">
        <v>0</v>
      </c>
      <c r="E32" s="173">
        <v>75</v>
      </c>
      <c r="F32" s="173">
        <f t="shared" si="4"/>
        <v>75</v>
      </c>
      <c r="G32" s="173">
        <v>0</v>
      </c>
      <c r="H32" s="173">
        <v>0</v>
      </c>
      <c r="I32" s="173">
        <v>0</v>
      </c>
      <c r="J32" s="173">
        <f t="shared" si="5"/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  <c r="P32" s="173">
        <v>0</v>
      </c>
      <c r="Q32" s="177"/>
      <c r="R32" s="175">
        <f t="shared" si="6"/>
        <v>0</v>
      </c>
      <c r="S32" s="175">
        <f t="shared" si="0"/>
        <v>0</v>
      </c>
      <c r="T32" s="175">
        <f t="shared" si="1"/>
        <v>0</v>
      </c>
      <c r="U32" s="175">
        <f t="shared" si="2"/>
        <v>0</v>
      </c>
      <c r="V32" s="175">
        <f t="shared" si="3"/>
        <v>0</v>
      </c>
    </row>
    <row r="33" spans="1:22" ht="25.5" customHeight="1" x14ac:dyDescent="0.2">
      <c r="A33" s="173">
        <v>23</v>
      </c>
      <c r="B33" s="168" t="s">
        <v>99</v>
      </c>
      <c r="C33" s="169" t="s">
        <v>77</v>
      </c>
      <c r="D33" s="173">
        <v>0</v>
      </c>
      <c r="E33" s="173">
        <v>0</v>
      </c>
      <c r="F33" s="173">
        <f t="shared" si="4"/>
        <v>0</v>
      </c>
      <c r="G33" s="173">
        <v>0</v>
      </c>
      <c r="H33" s="173">
        <v>0</v>
      </c>
      <c r="I33" s="173">
        <v>0</v>
      </c>
      <c r="J33" s="173">
        <f t="shared" si="5"/>
        <v>120</v>
      </c>
      <c r="K33" s="173">
        <v>120</v>
      </c>
      <c r="L33" s="173">
        <v>0</v>
      </c>
      <c r="M33" s="173">
        <v>0</v>
      </c>
      <c r="N33" s="173">
        <v>0</v>
      </c>
      <c r="O33" s="173">
        <v>0</v>
      </c>
      <c r="P33" s="173">
        <v>0</v>
      </c>
      <c r="Q33" s="177"/>
      <c r="R33" s="175">
        <f t="shared" si="6"/>
        <v>0</v>
      </c>
      <c r="S33" s="175">
        <f t="shared" si="0"/>
        <v>0</v>
      </c>
      <c r="T33" s="175">
        <f t="shared" si="1"/>
        <v>0</v>
      </c>
      <c r="U33" s="175">
        <f t="shared" si="2"/>
        <v>0</v>
      </c>
      <c r="V33" s="175">
        <f t="shared" si="3"/>
        <v>0</v>
      </c>
    </row>
    <row r="34" spans="1:22" ht="18" customHeight="1" x14ac:dyDescent="0.2">
      <c r="A34" s="178"/>
      <c r="B34" s="178"/>
      <c r="C34" s="178"/>
      <c r="D34" s="178"/>
      <c r="E34" s="178"/>
      <c r="F34" s="178"/>
      <c r="G34" s="178"/>
      <c r="H34" s="178"/>
      <c r="I34" s="178"/>
      <c r="J34" s="179" t="s">
        <v>174</v>
      </c>
      <c r="K34" s="179"/>
      <c r="L34" s="179"/>
      <c r="M34" s="179"/>
      <c r="N34" s="179"/>
      <c r="O34" s="179"/>
      <c r="P34" s="179"/>
      <c r="Q34" s="179"/>
      <c r="R34" s="180">
        <f>SUM(R11:R33)</f>
        <v>0</v>
      </c>
      <c r="S34" s="180">
        <f>SUM(S11:S33)</f>
        <v>0</v>
      </c>
      <c r="T34" s="180">
        <f>SUM(T11:T33)</f>
        <v>0</v>
      </c>
      <c r="U34" s="180">
        <f>SUM(U11:U33)</f>
        <v>0</v>
      </c>
      <c r="V34" s="180">
        <f>SUM(V11:V33)</f>
        <v>0</v>
      </c>
    </row>
    <row r="35" spans="1:22" ht="18" customHeight="1" x14ac:dyDescent="0.2">
      <c r="A35" s="178"/>
      <c r="B35" s="178"/>
      <c r="C35" s="178"/>
      <c r="D35" s="178"/>
      <c r="E35" s="178"/>
      <c r="F35" s="178"/>
      <c r="G35" s="178"/>
      <c r="H35" s="178"/>
      <c r="I35" s="178"/>
      <c r="J35" s="181" t="s">
        <v>151</v>
      </c>
      <c r="K35" s="181"/>
      <c r="L35" s="181"/>
      <c r="M35" s="181"/>
      <c r="N35" s="181"/>
      <c r="O35" s="181"/>
      <c r="P35" s="181"/>
      <c r="Q35" s="181"/>
      <c r="R35" s="182">
        <f>R34+S34+T34+U34+V34</f>
        <v>0</v>
      </c>
      <c r="S35" s="171"/>
      <c r="T35" s="171"/>
      <c r="U35" s="171"/>
      <c r="V35" s="171"/>
    </row>
  </sheetData>
  <mergeCells count="15">
    <mergeCell ref="D6:F6"/>
    <mergeCell ref="A1:F1"/>
    <mergeCell ref="D2:F2"/>
    <mergeCell ref="D3:F3"/>
    <mergeCell ref="D4:F4"/>
    <mergeCell ref="D5:F5"/>
    <mergeCell ref="J34:Q34"/>
    <mergeCell ref="J35:Q35"/>
    <mergeCell ref="R35:V35"/>
    <mergeCell ref="D7:F7"/>
    <mergeCell ref="A8:B8"/>
    <mergeCell ref="D8:F8"/>
    <mergeCell ref="A9:P9"/>
    <mergeCell ref="Q9:Q10"/>
    <mergeCell ref="A10:B10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3:J28"/>
  <sheetViews>
    <sheetView topLeftCell="A10" workbookViewId="0">
      <selection activeCell="L24" sqref="L24"/>
    </sheetView>
  </sheetViews>
  <sheetFormatPr defaultRowHeight="15" x14ac:dyDescent="0.25"/>
  <cols>
    <col min="1" max="1" width="4.28515625" customWidth="1"/>
    <col min="2" max="2" width="54.5703125" customWidth="1"/>
    <col min="4" max="5" width="8" customWidth="1"/>
    <col min="6" max="7" width="9.28515625" customWidth="1"/>
    <col min="8" max="8" width="8" customWidth="1"/>
    <col min="9" max="9" width="15.7109375" customWidth="1"/>
    <col min="10" max="10" width="0" hidden="1" customWidth="1"/>
  </cols>
  <sheetData>
    <row r="3" spans="1:10" s="38" customFormat="1" ht="25.5" customHeight="1" x14ac:dyDescent="0.2">
      <c r="A3" s="165" t="s">
        <v>115</v>
      </c>
      <c r="B3" s="166"/>
      <c r="C3" s="166"/>
      <c r="D3" s="166"/>
      <c r="E3" s="166"/>
      <c r="F3" s="166"/>
      <c r="G3" s="166"/>
      <c r="H3" s="166"/>
      <c r="I3" s="166"/>
    </row>
    <row r="4" spans="1:10" s="4" customFormat="1" ht="25.5" customHeight="1" x14ac:dyDescent="0.2">
      <c r="A4" s="156" t="s">
        <v>111</v>
      </c>
      <c r="B4" s="156"/>
      <c r="C4" s="36" t="s">
        <v>45</v>
      </c>
      <c r="D4" s="36" t="s">
        <v>70</v>
      </c>
      <c r="E4" s="36" t="s">
        <v>44</v>
      </c>
      <c r="F4" s="36" t="s">
        <v>71</v>
      </c>
      <c r="G4" s="36" t="s">
        <v>117</v>
      </c>
      <c r="H4" s="36" t="s">
        <v>69</v>
      </c>
      <c r="I4" s="81" t="s">
        <v>116</v>
      </c>
    </row>
    <row r="5" spans="1:10" s="4" customFormat="1" ht="25.5" customHeight="1" x14ac:dyDescent="0.2">
      <c r="A5" s="28">
        <v>1</v>
      </c>
      <c r="B5" s="29" t="s">
        <v>11</v>
      </c>
      <c r="C5" s="32" t="s">
        <v>96</v>
      </c>
      <c r="D5" s="61">
        <v>112</v>
      </c>
      <c r="E5" s="62">
        <v>123.33</v>
      </c>
      <c r="F5" s="64">
        <v>103.85599999999999</v>
      </c>
      <c r="G5" s="72">
        <v>0</v>
      </c>
      <c r="H5" s="61">
        <v>112</v>
      </c>
      <c r="I5" s="71">
        <v>103.86</v>
      </c>
      <c r="J5" s="4">
        <f>(D5+E5+F5+H5)/4</f>
        <v>112.79649999999999</v>
      </c>
    </row>
    <row r="6" spans="1:10" s="4" customFormat="1" ht="25.5" customHeight="1" x14ac:dyDescent="0.2">
      <c r="A6" s="28">
        <v>2</v>
      </c>
      <c r="B6" s="29" t="s">
        <v>12</v>
      </c>
      <c r="C6" s="32" t="s">
        <v>10</v>
      </c>
      <c r="D6" s="61">
        <v>130</v>
      </c>
      <c r="E6" s="62">
        <v>143.47999999999999</v>
      </c>
      <c r="F6" s="64">
        <v>120.83</v>
      </c>
      <c r="G6" s="72">
        <v>0</v>
      </c>
      <c r="H6" s="61">
        <v>130</v>
      </c>
      <c r="I6" s="71">
        <v>120.83</v>
      </c>
      <c r="J6" s="4">
        <f t="shared" ref="J6:J28" si="0">(D6+E6+F6+H6)/4</f>
        <v>131.07749999999999</v>
      </c>
    </row>
    <row r="7" spans="1:10" s="4" customFormat="1" ht="25.5" customHeight="1" x14ac:dyDescent="0.2">
      <c r="A7" s="28">
        <v>3</v>
      </c>
      <c r="B7" s="29" t="s">
        <v>13</v>
      </c>
      <c r="C7" s="32" t="s">
        <v>10</v>
      </c>
      <c r="D7" s="61">
        <v>151</v>
      </c>
      <c r="E7" s="62">
        <v>153.11000000000001</v>
      </c>
      <c r="F7" s="64">
        <v>143.68</v>
      </c>
      <c r="G7" s="72">
        <v>0</v>
      </c>
      <c r="H7" s="61">
        <v>150</v>
      </c>
      <c r="I7" s="71">
        <v>143.68</v>
      </c>
      <c r="J7" s="4">
        <f t="shared" si="0"/>
        <v>149.44749999999999</v>
      </c>
    </row>
    <row r="8" spans="1:10" s="4" customFormat="1" ht="24.75" customHeight="1" x14ac:dyDescent="0.2">
      <c r="A8" s="28">
        <v>4</v>
      </c>
      <c r="B8" s="29" t="s">
        <v>86</v>
      </c>
      <c r="C8" s="32" t="s">
        <v>10</v>
      </c>
      <c r="D8" s="61">
        <v>68</v>
      </c>
      <c r="E8" s="63">
        <v>63.58</v>
      </c>
      <c r="F8" s="65">
        <v>53.54</v>
      </c>
      <c r="G8" s="72">
        <v>0</v>
      </c>
      <c r="H8" s="67">
        <v>68</v>
      </c>
      <c r="I8" s="71">
        <v>53.54</v>
      </c>
      <c r="J8" s="4">
        <f t="shared" si="0"/>
        <v>63.279999999999994</v>
      </c>
    </row>
    <row r="9" spans="1:10" s="4" customFormat="1" ht="27" customHeight="1" x14ac:dyDescent="0.2">
      <c r="A9" s="28">
        <v>5</v>
      </c>
      <c r="B9" s="29" t="s">
        <v>95</v>
      </c>
      <c r="C9" s="32" t="s">
        <v>96</v>
      </c>
      <c r="D9" s="61">
        <v>205</v>
      </c>
      <c r="E9" s="63">
        <v>134.96</v>
      </c>
      <c r="F9" s="65">
        <v>0</v>
      </c>
      <c r="G9" s="72">
        <v>0</v>
      </c>
      <c r="H9" s="67">
        <v>201</v>
      </c>
      <c r="I9" s="71">
        <v>134.96</v>
      </c>
      <c r="J9" s="4">
        <f t="shared" si="0"/>
        <v>135.24</v>
      </c>
    </row>
    <row r="10" spans="1:10" s="4" customFormat="1" ht="25.5" customHeight="1" x14ac:dyDescent="0.2">
      <c r="A10" s="28">
        <v>6</v>
      </c>
      <c r="B10" s="29" t="s">
        <v>87</v>
      </c>
      <c r="C10" s="32" t="s">
        <v>10</v>
      </c>
      <c r="D10" s="61">
        <v>43</v>
      </c>
      <c r="E10" s="63">
        <v>55.85</v>
      </c>
      <c r="F10" s="66">
        <v>47.031999999999996</v>
      </c>
      <c r="G10" s="72">
        <v>0</v>
      </c>
      <c r="H10" s="67">
        <v>43</v>
      </c>
      <c r="I10" s="71">
        <v>43</v>
      </c>
      <c r="J10" s="4">
        <f t="shared" si="0"/>
        <v>47.220500000000001</v>
      </c>
    </row>
    <row r="11" spans="1:10" s="4" customFormat="1" ht="25.5" customHeight="1" x14ac:dyDescent="0.2">
      <c r="A11" s="28">
        <v>7</v>
      </c>
      <c r="B11" s="29" t="s">
        <v>17</v>
      </c>
      <c r="C11" s="32" t="s">
        <v>10</v>
      </c>
      <c r="D11" s="61">
        <v>111</v>
      </c>
      <c r="E11" s="63">
        <v>114.8</v>
      </c>
      <c r="F11" s="66">
        <v>96.671999999999997</v>
      </c>
      <c r="G11" s="72">
        <v>0</v>
      </c>
      <c r="H11" s="67">
        <v>111</v>
      </c>
      <c r="I11" s="71">
        <v>96.67</v>
      </c>
      <c r="J11" s="4">
        <f t="shared" si="0"/>
        <v>108.36799999999999</v>
      </c>
    </row>
    <row r="12" spans="1:10" s="4" customFormat="1" ht="25.5" customHeight="1" x14ac:dyDescent="0.2">
      <c r="A12" s="28">
        <v>8</v>
      </c>
      <c r="B12" s="29" t="s">
        <v>88</v>
      </c>
      <c r="C12" s="32" t="s">
        <v>10</v>
      </c>
      <c r="D12" s="61">
        <v>143</v>
      </c>
      <c r="E12" s="63">
        <v>137.53</v>
      </c>
      <c r="F12" s="68">
        <v>116.072</v>
      </c>
      <c r="G12" s="65">
        <v>109</v>
      </c>
      <c r="H12" s="67">
        <v>142</v>
      </c>
      <c r="I12" s="71">
        <v>109</v>
      </c>
      <c r="J12" s="4">
        <f t="shared" si="0"/>
        <v>134.65049999999999</v>
      </c>
    </row>
    <row r="13" spans="1:10" s="4" customFormat="1" ht="25.5" customHeight="1" x14ac:dyDescent="0.2">
      <c r="A13" s="28">
        <v>9</v>
      </c>
      <c r="B13" s="29" t="s">
        <v>19</v>
      </c>
      <c r="C13" s="32" t="s">
        <v>10</v>
      </c>
      <c r="D13" s="61">
        <v>148</v>
      </c>
      <c r="E13" s="63">
        <v>162.88</v>
      </c>
      <c r="F13" s="66">
        <v>137.19</v>
      </c>
      <c r="G13" s="72">
        <v>0</v>
      </c>
      <c r="H13" s="67">
        <v>147</v>
      </c>
      <c r="I13" s="71">
        <v>137.19</v>
      </c>
      <c r="J13" s="4">
        <f t="shared" si="0"/>
        <v>148.76749999999998</v>
      </c>
    </row>
    <row r="14" spans="1:10" s="4" customFormat="1" ht="14.25" customHeight="1" x14ac:dyDescent="0.2">
      <c r="A14" s="59">
        <v>10</v>
      </c>
      <c r="B14" s="60" t="s">
        <v>0</v>
      </c>
      <c r="C14" s="32" t="s">
        <v>1</v>
      </c>
      <c r="D14" s="61">
        <v>13</v>
      </c>
      <c r="E14" s="63">
        <v>10.7</v>
      </c>
      <c r="F14" s="66">
        <v>9.06</v>
      </c>
      <c r="G14" s="72">
        <v>0</v>
      </c>
      <c r="H14" s="67">
        <v>13</v>
      </c>
      <c r="I14" s="71">
        <v>9.06</v>
      </c>
      <c r="J14" s="4">
        <f t="shared" si="0"/>
        <v>11.44</v>
      </c>
    </row>
    <row r="15" spans="1:10" s="4" customFormat="1" ht="25.5" customHeight="1" x14ac:dyDescent="0.2">
      <c r="A15" s="28">
        <v>11</v>
      </c>
      <c r="B15" s="29" t="s">
        <v>2</v>
      </c>
      <c r="C15" s="32" t="s">
        <v>10</v>
      </c>
      <c r="D15" s="61">
        <v>34</v>
      </c>
      <c r="E15" s="63">
        <v>31.03</v>
      </c>
      <c r="F15" s="66">
        <v>26.12</v>
      </c>
      <c r="G15" s="72">
        <v>0</v>
      </c>
      <c r="H15" s="67">
        <v>34</v>
      </c>
      <c r="I15" s="71">
        <v>26.12</v>
      </c>
      <c r="J15" s="4">
        <f t="shared" si="0"/>
        <v>31.287500000000001</v>
      </c>
    </row>
    <row r="16" spans="1:10" s="4" customFormat="1" ht="25.5" customHeight="1" x14ac:dyDescent="0.2">
      <c r="A16" s="28">
        <v>12</v>
      </c>
      <c r="B16" s="29" t="s">
        <v>89</v>
      </c>
      <c r="C16" s="32" t="s">
        <v>10</v>
      </c>
      <c r="D16" s="61">
        <v>35</v>
      </c>
      <c r="E16" s="63">
        <v>34.130000000000003</v>
      </c>
      <c r="F16" s="66">
        <v>28.74</v>
      </c>
      <c r="G16" s="72">
        <v>0</v>
      </c>
      <c r="H16" s="67">
        <v>35</v>
      </c>
      <c r="I16" s="71">
        <v>28.74</v>
      </c>
      <c r="J16" s="4">
        <f t="shared" si="0"/>
        <v>33.217500000000001</v>
      </c>
    </row>
    <row r="17" spans="1:10" s="4" customFormat="1" ht="25.5" customHeight="1" x14ac:dyDescent="0.2">
      <c r="A17" s="28">
        <v>13</v>
      </c>
      <c r="B17" s="29" t="s">
        <v>4</v>
      </c>
      <c r="C17" s="32" t="s">
        <v>10</v>
      </c>
      <c r="D17" s="61">
        <v>43</v>
      </c>
      <c r="E17" s="63">
        <v>37.229999999999997</v>
      </c>
      <c r="F17" s="66">
        <v>31.35</v>
      </c>
      <c r="G17" s="72">
        <v>0</v>
      </c>
      <c r="H17" s="67">
        <v>43</v>
      </c>
      <c r="I17" s="69">
        <v>31.35</v>
      </c>
      <c r="J17" s="4">
        <f t="shared" si="0"/>
        <v>38.644999999999996</v>
      </c>
    </row>
    <row r="18" spans="1:10" s="4" customFormat="1" ht="25.5" customHeight="1" x14ac:dyDescent="0.2">
      <c r="A18" s="28">
        <v>14</v>
      </c>
      <c r="B18" s="29" t="s">
        <v>5</v>
      </c>
      <c r="C18" s="32" t="s">
        <v>10</v>
      </c>
      <c r="D18" s="61">
        <v>70</v>
      </c>
      <c r="E18" s="63">
        <v>43.43</v>
      </c>
      <c r="F18" s="66">
        <v>36.58</v>
      </c>
      <c r="G18" s="72">
        <v>0</v>
      </c>
      <c r="H18" s="67">
        <v>70</v>
      </c>
      <c r="I18" s="69">
        <v>36.58</v>
      </c>
      <c r="J18" s="4">
        <f t="shared" si="0"/>
        <v>55.002499999999998</v>
      </c>
    </row>
    <row r="19" spans="1:10" s="4" customFormat="1" ht="25.5" customHeight="1" x14ac:dyDescent="0.2">
      <c r="A19" s="28">
        <v>15</v>
      </c>
      <c r="B19" s="29" t="s">
        <v>6</v>
      </c>
      <c r="C19" s="32" t="s">
        <v>10</v>
      </c>
      <c r="D19" s="61">
        <v>95</v>
      </c>
      <c r="E19" s="63">
        <v>71.36</v>
      </c>
      <c r="F19" s="66">
        <v>60.09</v>
      </c>
      <c r="G19" s="72">
        <v>0</v>
      </c>
      <c r="H19" s="67">
        <v>95</v>
      </c>
      <c r="I19" s="69">
        <v>60.09</v>
      </c>
      <c r="J19" s="4">
        <f t="shared" si="0"/>
        <v>80.362500000000011</v>
      </c>
    </row>
    <row r="20" spans="1:10" s="4" customFormat="1" ht="25.5" customHeight="1" x14ac:dyDescent="0.2">
      <c r="A20" s="28">
        <v>16</v>
      </c>
      <c r="B20" s="29" t="s">
        <v>7</v>
      </c>
      <c r="C20" s="32" t="s">
        <v>10</v>
      </c>
      <c r="D20" s="61">
        <v>40</v>
      </c>
      <c r="E20" s="63">
        <v>37.229999999999997</v>
      </c>
      <c r="F20" s="66">
        <v>31.35</v>
      </c>
      <c r="G20" s="72">
        <v>0</v>
      </c>
      <c r="H20" s="67">
        <v>40</v>
      </c>
      <c r="I20" s="69">
        <v>31.35</v>
      </c>
      <c r="J20" s="4">
        <f t="shared" si="0"/>
        <v>37.144999999999996</v>
      </c>
    </row>
    <row r="21" spans="1:10" s="4" customFormat="1" ht="25.5" customHeight="1" x14ac:dyDescent="0.2">
      <c r="A21" s="28">
        <v>17</v>
      </c>
      <c r="B21" s="29" t="s">
        <v>8</v>
      </c>
      <c r="C21" s="32" t="s">
        <v>10</v>
      </c>
      <c r="D21" s="61">
        <v>68</v>
      </c>
      <c r="E21" s="63">
        <v>43.44</v>
      </c>
      <c r="F21" s="66">
        <v>36.57</v>
      </c>
      <c r="G21" s="72">
        <v>0</v>
      </c>
      <c r="H21" s="67">
        <v>68</v>
      </c>
      <c r="I21" s="69">
        <v>36.57</v>
      </c>
      <c r="J21" s="4">
        <f t="shared" si="0"/>
        <v>54.002499999999998</v>
      </c>
    </row>
    <row r="22" spans="1:10" s="4" customFormat="1" ht="27.75" customHeight="1" x14ac:dyDescent="0.2">
      <c r="A22" s="28">
        <v>18</v>
      </c>
      <c r="B22" s="29" t="s">
        <v>9</v>
      </c>
      <c r="C22" s="32" t="s">
        <v>10</v>
      </c>
      <c r="D22" s="61">
        <v>74.42</v>
      </c>
      <c r="E22" s="73">
        <v>43.45</v>
      </c>
      <c r="F22" s="68">
        <v>60.09</v>
      </c>
      <c r="G22" s="72">
        <v>0</v>
      </c>
      <c r="H22" s="67">
        <v>74.22</v>
      </c>
      <c r="I22" s="71">
        <v>43.45</v>
      </c>
      <c r="J22" s="4">
        <f t="shared" si="0"/>
        <v>63.045000000000002</v>
      </c>
    </row>
    <row r="23" spans="1:10" s="4" customFormat="1" ht="23.25" customHeight="1" x14ac:dyDescent="0.2">
      <c r="A23" s="28">
        <v>19</v>
      </c>
      <c r="B23" s="30" t="s">
        <v>90</v>
      </c>
      <c r="C23" s="33" t="s">
        <v>91</v>
      </c>
      <c r="D23" s="72">
        <v>0</v>
      </c>
      <c r="E23" s="72">
        <v>0</v>
      </c>
      <c r="F23" s="66">
        <v>2808.96</v>
      </c>
      <c r="G23" s="72">
        <v>0</v>
      </c>
      <c r="H23" s="72"/>
      <c r="I23" s="69">
        <v>2808.96</v>
      </c>
      <c r="J23" s="4">
        <f t="shared" si="0"/>
        <v>702.24</v>
      </c>
    </row>
    <row r="24" spans="1:10" s="4" customFormat="1" ht="21.75" customHeight="1" x14ac:dyDescent="0.2">
      <c r="A24" s="28">
        <v>20</v>
      </c>
      <c r="B24" s="30" t="s">
        <v>92</v>
      </c>
      <c r="C24" s="33" t="s">
        <v>91</v>
      </c>
      <c r="D24" s="72">
        <v>0</v>
      </c>
      <c r="E24" s="72">
        <v>0</v>
      </c>
      <c r="F24" s="64">
        <v>10403.19</v>
      </c>
      <c r="G24" s="72">
        <v>0</v>
      </c>
      <c r="H24" s="72"/>
      <c r="I24" s="70">
        <v>10403.19</v>
      </c>
      <c r="J24" s="4">
        <f t="shared" si="0"/>
        <v>2600.7975000000001</v>
      </c>
    </row>
    <row r="25" spans="1:10" s="4" customFormat="1" ht="25.5" customHeight="1" x14ac:dyDescent="0.2">
      <c r="A25" s="28">
        <v>21</v>
      </c>
      <c r="B25" s="31" t="s">
        <v>93</v>
      </c>
      <c r="C25" s="34" t="s">
        <v>91</v>
      </c>
      <c r="D25" s="72">
        <v>0</v>
      </c>
      <c r="E25" s="72">
        <v>0</v>
      </c>
      <c r="F25" s="64">
        <v>6679.8</v>
      </c>
      <c r="G25" s="72">
        <v>0</v>
      </c>
      <c r="H25" s="72"/>
      <c r="I25" s="70">
        <v>6679.8</v>
      </c>
      <c r="J25" s="4">
        <f t="shared" si="0"/>
        <v>1669.95</v>
      </c>
    </row>
    <row r="26" spans="1:10" s="4" customFormat="1" ht="25.5" customHeight="1" x14ac:dyDescent="0.2">
      <c r="A26" s="28">
        <v>22</v>
      </c>
      <c r="B26" s="30" t="s">
        <v>94</v>
      </c>
      <c r="C26" s="33" t="s">
        <v>97</v>
      </c>
      <c r="D26" s="72">
        <v>0</v>
      </c>
      <c r="E26" s="72">
        <v>0</v>
      </c>
      <c r="F26" s="64">
        <v>47.03</v>
      </c>
      <c r="G26" s="72">
        <v>0</v>
      </c>
      <c r="H26" s="72"/>
      <c r="I26" s="70">
        <v>47.03</v>
      </c>
      <c r="J26" s="4">
        <f t="shared" si="0"/>
        <v>11.7575</v>
      </c>
    </row>
    <row r="27" spans="1:10" s="4" customFormat="1" ht="24.75" customHeight="1" x14ac:dyDescent="0.2">
      <c r="A27" s="28">
        <v>23</v>
      </c>
      <c r="B27" s="30" t="s">
        <v>99</v>
      </c>
      <c r="C27" s="33" t="s">
        <v>77</v>
      </c>
      <c r="D27" s="72">
        <v>0</v>
      </c>
      <c r="E27" s="72">
        <v>0</v>
      </c>
      <c r="F27" s="64">
        <v>31.35</v>
      </c>
      <c r="G27" s="72">
        <v>0</v>
      </c>
      <c r="H27" s="72"/>
      <c r="I27" s="70">
        <v>31.35</v>
      </c>
      <c r="J27" s="4">
        <f t="shared" si="0"/>
        <v>7.8375000000000004</v>
      </c>
    </row>
    <row r="28" spans="1:10" s="4" customFormat="1" ht="22.5" customHeight="1" x14ac:dyDescent="0.2">
      <c r="A28" s="28">
        <v>24</v>
      </c>
      <c r="B28" s="37" t="s">
        <v>102</v>
      </c>
      <c r="C28" s="33" t="s">
        <v>77</v>
      </c>
      <c r="D28" s="72">
        <v>0</v>
      </c>
      <c r="E28" s="72">
        <v>0</v>
      </c>
      <c r="F28" s="72">
        <v>0</v>
      </c>
      <c r="G28" s="65">
        <v>181.31</v>
      </c>
      <c r="H28" s="72"/>
      <c r="I28" s="71">
        <v>181.31</v>
      </c>
      <c r="J28" s="4">
        <f t="shared" si="0"/>
        <v>0</v>
      </c>
    </row>
  </sheetData>
  <mergeCells count="2">
    <mergeCell ref="A4:B4"/>
    <mergeCell ref="A3:I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Prices 2013</vt:lpstr>
      <vt:lpstr>Prices 2014 </vt:lpstr>
      <vt:lpstr>Prices 2016</vt:lpstr>
      <vt:lpstr>Prices 2015</vt:lpstr>
      <vt:lpstr>редуц03.05.18</vt:lpstr>
      <vt:lpstr> 2019 </vt:lpstr>
      <vt:lpstr>Prices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2019-05-14T13:10:24Z</dcterms:modified>
</cp:coreProperties>
</file>